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345" windowHeight="13965"/>
  </bookViews>
  <sheets>
    <sheet name="Sheet1" sheetId="1" r:id="rId1"/>
    <sheet name="Sheet2" sheetId="2" r:id="rId2"/>
    <sheet name="Sheet3" sheetId="3" r:id="rId3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0B911B330A1C48FB865720366C80B88F" descr="YUFBL2%Y0(A[08%)R2[[3JQ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687935" y="2668270"/>
          <a:ext cx="7070725" cy="9771380"/>
        </a:xfrm>
        <a:prstGeom prst="rect">
          <a:avLst/>
        </a:prstGeom>
      </xdr:spPr>
    </xdr:pic>
  </etc:cellImage>
  <etc:cellImage>
    <xdr:pic>
      <xdr:nvPicPr>
        <xdr:cNvPr id="4" name="ID_7F37A3FA9A4742CBABC66B6660415372" descr="F20IZ1GSX4]M[`1%}~SSW9U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115040" y="8941435"/>
          <a:ext cx="5187950" cy="10055225"/>
        </a:xfrm>
        <a:prstGeom prst="rect">
          <a:avLst/>
        </a:prstGeom>
      </xdr:spPr>
    </xdr:pic>
  </etc:cellImage>
  <etc:cellImage>
    <xdr:pic>
      <xdr:nvPicPr>
        <xdr:cNvPr id="5" name="ID_8D3047DB45294358B62062E7BAE5FDE5" descr="E~@UYM`HL[)ITB%WRAI7D@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115040" y="14530070"/>
          <a:ext cx="4211320" cy="10043795"/>
        </a:xfrm>
        <a:prstGeom prst="rect">
          <a:avLst/>
        </a:prstGeom>
      </xdr:spPr>
    </xdr:pic>
  </etc:cellImage>
  <etc:cellImage>
    <xdr:pic>
      <xdr:nvPicPr>
        <xdr:cNvPr id="6" name="ID_2A6BB412228B4D9A8E5D92F4561F9EF8" descr="2}WLNBH52Z]P56P[8Z$BJY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115040" y="17360265"/>
          <a:ext cx="6405880" cy="8913495"/>
        </a:xfrm>
        <a:prstGeom prst="rect">
          <a:avLst/>
        </a:prstGeom>
      </xdr:spPr>
    </xdr:pic>
  </etc:cellImage>
  <etc:cellImage>
    <xdr:pic>
      <xdr:nvPicPr>
        <xdr:cNvPr id="7" name="ID_89EB3F12DE6C4CE1A85340C45599458B" descr="6I%ABD9UQN1UKP3GC4DY(RJ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115040" y="16160115"/>
          <a:ext cx="6254750" cy="10045065"/>
        </a:xfrm>
        <a:prstGeom prst="rect">
          <a:avLst/>
        </a:prstGeom>
      </xdr:spPr>
    </xdr:pic>
  </etc:cellImage>
  <etc:cellImage>
    <xdr:pic>
      <xdr:nvPicPr>
        <xdr:cNvPr id="8" name="ID_D963141F10744E0DB8C831B1819F4729" descr="_5TRH6D5DCBRJ5L$`1USJVO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1115040" y="19829145"/>
          <a:ext cx="6405880" cy="6224905"/>
        </a:xfrm>
        <a:prstGeom prst="rect">
          <a:avLst/>
        </a:prstGeom>
      </xdr:spPr>
    </xdr:pic>
  </etc:cellImage>
  <etc:cellImage>
    <xdr:pic>
      <xdr:nvPicPr>
        <xdr:cNvPr id="9" name="ID_01A319B2FDAD4B07B9075A9FEFE49BBC" descr="8ZTMTQ_(Y(YYQ~5MEH({W]B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1115040" y="21570315"/>
          <a:ext cx="6400165" cy="8912225"/>
        </a:xfrm>
        <a:prstGeom prst="rect">
          <a:avLst/>
        </a:prstGeom>
      </xdr:spPr>
    </xdr:pic>
  </etc:cellImage>
  <etc:cellImage>
    <xdr:pic>
      <xdr:nvPicPr>
        <xdr:cNvPr id="10" name="ID_80D9C2153D644BE1A42902A27A46FFDE" descr="7TEFXW0X_)LUZV{}P`_C}}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1115040" y="23200360"/>
          <a:ext cx="5634990" cy="9528810"/>
        </a:xfrm>
        <a:prstGeom prst="rect">
          <a:avLst/>
        </a:prstGeom>
      </xdr:spPr>
    </xdr:pic>
  </etc:cellImage>
  <etc:cellImage>
    <xdr:pic>
      <xdr:nvPicPr>
        <xdr:cNvPr id="11" name="ID_DF00736D11754C9E82EE943A439EF83C" descr="{DZNB8LY3E42ILFI(2L4MYE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1115040" y="25186640"/>
          <a:ext cx="7069455" cy="8929370"/>
        </a:xfrm>
        <a:prstGeom prst="rect">
          <a:avLst/>
        </a:prstGeom>
      </xdr:spPr>
    </xdr:pic>
  </etc:cellImage>
  <etc:cellImage>
    <xdr:pic>
      <xdr:nvPicPr>
        <xdr:cNvPr id="12" name="ID_DE07D6178D344019B013243BD74D4595" descr="ZGH[_Z_JIEZSRO6OGH2_$IV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1115040" y="27244040"/>
          <a:ext cx="6593205" cy="9905365"/>
        </a:xfrm>
        <a:prstGeom prst="rect">
          <a:avLst/>
        </a:prstGeom>
      </xdr:spPr>
    </xdr:pic>
  </etc:cellImage>
  <etc:cellImage>
    <xdr:pic>
      <xdr:nvPicPr>
        <xdr:cNvPr id="13" name="ID_208C3C903DBD406CBB2B28112AEC8116" descr="QPF9K}({`LORHS}YZ]59L5G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1115040" y="28709620"/>
          <a:ext cx="5634990" cy="7955280"/>
        </a:xfrm>
        <a:prstGeom prst="rect">
          <a:avLst/>
        </a:prstGeom>
      </xdr:spPr>
    </xdr:pic>
  </etc:cellImage>
  <etc:cellImage>
    <xdr:pic>
      <xdr:nvPicPr>
        <xdr:cNvPr id="14" name="ID_DEDFEFC105C64C10895F152CE21F531A" descr="Q_TU5_PX[HPG(K8SB38_8O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1115040" y="30344110"/>
          <a:ext cx="6019800" cy="10109200"/>
        </a:xfrm>
        <a:prstGeom prst="rect">
          <a:avLst/>
        </a:prstGeom>
      </xdr:spPr>
    </xdr:pic>
  </etc:cellImage>
  <etc:cellImage>
    <xdr:pic>
      <xdr:nvPicPr>
        <xdr:cNvPr id="15" name="ID_2273B4E28AB24D56AF093D8DF605D164" descr="9WR8W$B37L0PSVHK6C3OS)K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1115040" y="32498665"/>
          <a:ext cx="7069455" cy="3668395"/>
        </a:xfrm>
        <a:prstGeom prst="rect">
          <a:avLst/>
        </a:prstGeom>
      </xdr:spPr>
    </xdr:pic>
  </etc:cellImage>
  <etc:cellImage>
    <xdr:pic>
      <xdr:nvPicPr>
        <xdr:cNvPr id="22" name="ID_2C55956B676642999B4AAB1D70A39A2A" descr="UW]VRHWJ7OR9L(AI%K~(V5Q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1115040" y="1727200"/>
          <a:ext cx="1217930" cy="3138170"/>
        </a:xfrm>
        <a:prstGeom prst="rect">
          <a:avLst/>
        </a:prstGeom>
      </xdr:spPr>
    </xdr:pic>
  </etc:cellImage>
  <etc:cellImage>
    <xdr:pic>
      <xdr:nvPicPr>
        <xdr:cNvPr id="23" name="ID_1E1379280C3A48B9A585A5B3D0A9DB37" descr="~YO{)DV18Z23XRBOJZQ4OK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1115040" y="4729480"/>
          <a:ext cx="8074025" cy="2472055"/>
        </a:xfrm>
        <a:prstGeom prst="rect">
          <a:avLst/>
        </a:prstGeom>
      </xdr:spPr>
    </xdr:pic>
  </etc:cellImage>
  <etc:cellImage>
    <xdr:pic>
      <xdr:nvPicPr>
        <xdr:cNvPr id="24" name="ID_17FDBF718D72404FAFE24F888796074F" descr="(0Q(YGL5MX3}%NUC$[PP8KY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1115040" y="2675255"/>
          <a:ext cx="2444750" cy="3136900"/>
        </a:xfrm>
        <a:prstGeom prst="rect">
          <a:avLst/>
        </a:prstGeom>
      </xdr:spPr>
    </xdr:pic>
  </etc:cellImage>
  <etc:cellImage>
    <xdr:pic>
      <xdr:nvPicPr>
        <xdr:cNvPr id="25" name="ID_4D96EFA645ED4865B5ACECEB19E65316" descr=")NR236$E)Q0%CFUTM9C2]`Q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1115040" y="3749675"/>
          <a:ext cx="2273935" cy="10085705"/>
        </a:xfrm>
        <a:prstGeom prst="rect">
          <a:avLst/>
        </a:prstGeom>
      </xdr:spPr>
    </xdr:pic>
  </etc:cellImage>
  <etc:cellImage>
    <xdr:pic>
      <xdr:nvPicPr>
        <xdr:cNvPr id="26" name="ID_265BF905884E4DC9B352F08F6179D6C5" descr="4$EWGUING9(06WYFVT99Q[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1115040" y="3627755"/>
          <a:ext cx="3801745" cy="1784985"/>
        </a:xfrm>
        <a:prstGeom prst="rect">
          <a:avLst/>
        </a:prstGeom>
      </xdr:spPr>
    </xdr:pic>
  </etc:cellImage>
  <etc:cellImage>
    <xdr:pic>
      <xdr:nvPicPr>
        <xdr:cNvPr id="27" name="ID_9D9D92930D1B4A53B91F387F4A0BC27B" descr="]9C1`3TWS2I)UNB%K1)@9{R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1115040" y="10310495"/>
          <a:ext cx="5014595" cy="2423795"/>
        </a:xfrm>
        <a:prstGeom prst="rect">
          <a:avLst/>
        </a:prstGeom>
      </xdr:spPr>
    </xdr:pic>
  </etc:cellImage>
  <etc:cellImage>
    <xdr:pic>
      <xdr:nvPicPr>
        <xdr:cNvPr id="29" name="ID_DF5A89432831499FB3D4534C28509BA2" descr="TQV9UG4XQ~J_TY`R99](1YH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1115040" y="14865350"/>
          <a:ext cx="6109970" cy="10050780"/>
        </a:xfrm>
        <a:prstGeom prst="rect">
          <a:avLst/>
        </a:prstGeom>
      </xdr:spPr>
    </xdr:pic>
  </etc:cellImage>
  <etc:cellImage>
    <xdr:pic>
      <xdr:nvPicPr>
        <xdr:cNvPr id="30" name="ID_7C131631C4D9499E976279768138EF88" descr="{(8RU8}7NBGY803}$P3{GCU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1115040" y="5027930"/>
          <a:ext cx="8407400" cy="10076180"/>
        </a:xfrm>
        <a:prstGeom prst="rect">
          <a:avLst/>
        </a:prstGeom>
      </xdr:spPr>
    </xdr:pic>
  </etc:cellImage>
  <etc:cellImage>
    <xdr:pic>
      <xdr:nvPicPr>
        <xdr:cNvPr id="21" name="ID_875DA888CD5846739F89483ED54ED1A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1105515" y="35077400"/>
          <a:ext cx="3609975" cy="14478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" name="ID_9732D1A8F7D44C3A81F6744346CBADB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1183620" y="30212030"/>
          <a:ext cx="3533775" cy="3143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" name="ID_1DBCC2BE9A544742AAB9206A74A31A3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1105515" y="43898820"/>
          <a:ext cx="3571875" cy="50768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" name="ID_D28D7D271DB34631BBA78DBBA23BF24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1105515" y="40472360"/>
          <a:ext cx="3581400" cy="4181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" name="ID_985ECF46E7134FACB13E569A82E4467D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1105515" y="38087300"/>
          <a:ext cx="3571875" cy="4171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" name="ID_26005CBF733C43E98BCB152F489A935F"/>
        <xdr:cNvPicPr>
          <a:picLocks noChangeAspect="1"/>
        </xdr:cNvPicPr>
      </xdr:nvPicPr>
      <xdr:blipFill>
        <a:blip r:embed="rId27"/>
        <a:srcRect t="2473"/>
        <a:stretch>
          <a:fillRect/>
        </a:stretch>
      </xdr:blipFill>
      <xdr:spPr>
        <a:xfrm>
          <a:off x="11105515" y="36963350"/>
          <a:ext cx="3609975" cy="115189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" name="ID_1ECD771BF2584C148312F622E1A6D0ED" descr="$VSLLHU1W%Y7V`T7@NJK3~1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1764645" y="28305760"/>
          <a:ext cx="5462270" cy="10048875"/>
        </a:xfrm>
        <a:prstGeom prst="rect">
          <a:avLst/>
        </a:prstGeom>
      </xdr:spPr>
    </xdr:pic>
  </etc:cellImage>
  <etc:cellImage>
    <xdr:pic>
      <xdr:nvPicPr>
        <xdr:cNvPr id="17" name="ID_9B28A5555BF4497EB56BAD9CAB8F6924" descr="2$FID714~M`Z)KP$0G]V{23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1764645" y="32343725"/>
          <a:ext cx="4874260" cy="9759950"/>
        </a:xfrm>
        <a:prstGeom prst="rect">
          <a:avLst/>
        </a:prstGeom>
      </xdr:spPr>
    </xdr:pic>
  </etc:cellImage>
  <etc:cellImage>
    <xdr:pic>
      <xdr:nvPicPr>
        <xdr:cNvPr id="18" name="ID_B9EE7E6FA37D464484FE18178FC244B0" descr="5{{OT_Y7J581BC]QN`Z`6}7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1764645" y="34248725"/>
          <a:ext cx="7748270" cy="10102850"/>
        </a:xfrm>
        <a:prstGeom prst="rect">
          <a:avLst/>
        </a:prstGeom>
      </xdr:spPr>
    </xdr:pic>
  </etc:cellImage>
  <etc:cellImage>
    <xdr:pic>
      <xdr:nvPicPr>
        <xdr:cNvPr id="19" name="ID_8C02149CA9F24AD0BB2BDB7886721C72" descr="8O19LP_ASEU_5O8E7TLJ@)5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1764645" y="24488140"/>
          <a:ext cx="3997960" cy="7448550"/>
        </a:xfrm>
        <a:prstGeom prst="rect">
          <a:avLst/>
        </a:prstGeom>
      </xdr:spPr>
    </xdr:pic>
  </etc:cellImage>
  <etc:cellImage>
    <xdr:pic>
      <xdr:nvPicPr>
        <xdr:cNvPr id="28" name="ID_787628D9D49A4733AA072A5A2E5B001C" descr="K3D%__L(}7{JRN%B]J~)F%R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1764645" y="22539960"/>
          <a:ext cx="9567545" cy="5626100"/>
        </a:xfrm>
        <a:prstGeom prst="rect">
          <a:avLst/>
        </a:prstGeom>
      </xdr:spPr>
    </xdr:pic>
  </etc:cellImage>
  <etc:cellImage>
    <xdr:pic>
      <xdr:nvPicPr>
        <xdr:cNvPr id="36" name="ID_FA7835D7D3A54C909E9BA444F949C436" descr="3~A91D~}57){B2W%}I`FWNL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1764645" y="17459960"/>
          <a:ext cx="5727700" cy="10057130"/>
        </a:xfrm>
        <a:prstGeom prst="rect">
          <a:avLst/>
        </a:prstGeom>
      </xdr:spPr>
    </xdr:pic>
  </etc:cellImage>
  <etc:cellImage>
    <xdr:pic>
      <xdr:nvPicPr>
        <xdr:cNvPr id="37" name="ID_EF257074F64F49859F5750924D14B69E" descr="3_4SX1U8(`XG958$5[]S0HH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1764645" y="19359245"/>
          <a:ext cx="4445635" cy="7456170"/>
        </a:xfrm>
        <a:prstGeom prst="rect">
          <a:avLst/>
        </a:prstGeom>
      </xdr:spPr>
    </xdr:pic>
  </etc:cellImage>
  <etc:cellImage>
    <xdr:pic>
      <xdr:nvPicPr>
        <xdr:cNvPr id="38" name="ID_4D05AE4A475747D2B2ACC98327CA25BE" descr="[XXQ{PU0{{)EQUUQVC$M(`X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1764645" y="19359245"/>
          <a:ext cx="5560060" cy="7626350"/>
        </a:xfrm>
        <a:prstGeom prst="rect">
          <a:avLst/>
        </a:prstGeom>
      </xdr:spPr>
    </xdr:pic>
  </etc:cellImage>
  <etc:cellImage>
    <xdr:pic>
      <xdr:nvPicPr>
        <xdr:cNvPr id="39" name="ID_FE64530C42D142F1BF0E61AECD733EE7" descr="1(2K~KESRHMACOBAJ3R0W4T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1764645" y="14615160"/>
          <a:ext cx="6836410" cy="4774565"/>
        </a:xfrm>
        <a:prstGeom prst="rect">
          <a:avLst/>
        </a:prstGeom>
      </xdr:spPr>
    </xdr:pic>
  </etc:cellImage>
  <etc:cellImage>
    <xdr:pic>
      <xdr:nvPicPr>
        <xdr:cNvPr id="40" name="ID_73C363364D424B81BBD6E026B456D325" descr="%6[MSXJC{_33}G$D7DAD8%D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1764645" y="7811135"/>
          <a:ext cx="7084060" cy="7490460"/>
        </a:xfrm>
        <a:prstGeom prst="rect">
          <a:avLst/>
        </a:prstGeom>
      </xdr:spPr>
    </xdr:pic>
  </etc:cellImage>
  <etc:cellImage>
    <xdr:pic>
      <xdr:nvPicPr>
        <xdr:cNvPr id="41" name="ID_6AD12591A2FA4DB0B9D0CA7A7088C1C6" descr="O[6{QVLKGK}Q0NQ57`Z033N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1764645" y="10139680"/>
          <a:ext cx="8201025" cy="562292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<sst xmlns="http://schemas.openxmlformats.org/spreadsheetml/2006/main" count="250" uniqueCount="210">
  <si>
    <t>功能</t>
  </si>
  <si>
    <t>接口</t>
  </si>
  <si>
    <t>参数</t>
  </si>
  <si>
    <t>参数说明</t>
  </si>
  <si>
    <t>说明</t>
  </si>
  <si>
    <t>返回数据</t>
  </si>
  <si>
    <t>日常(数据)</t>
  </si>
  <si>
    <t>https://www.jx3api.com/app/daily</t>
  </si>
  <si>
    <t>server
next</t>
  </si>
  <si>
    <t>区服
预测天数</t>
  </si>
  <si>
    <t>开服(数据)</t>
  </si>
  <si>
    <t>https://www.jx3api.com/app/check</t>
  </si>
  <si>
    <t>server</t>
  </si>
  <si>
    <t>区服</t>
  </si>
  <si>
    <t>资讯</t>
  </si>
  <si>
    <t>https://www.jx3api.com/app/news</t>
  </si>
  <si>
    <t>公告</t>
  </si>
  <si>
    <t>https://www.jx3api.com/app/announce</t>
  </si>
  <si>
    <t>更新</t>
  </si>
  <si>
    <t>https://www.jx3api.com/cloud/content</t>
  </si>
  <si>
    <t>token</t>
  </si>
  <si>
    <t>接口秘钥</t>
  </si>
  <si>
    <t>推演(数据)</t>
  </si>
  <si>
    <t>https://www.jx3api.com/app/calculate</t>
  </si>
  <si>
    <t>count</t>
  </si>
  <si>
    <t>计算天数</t>
  </si>
  <si>
    <t>推演(截图)</t>
  </si>
  <si>
    <t>https://www.jx3api.com/cloud/calculate</t>
  </si>
  <si>
    <t>token
robot</t>
  </si>
  <si>
    <t>接口秘钥
机器人名</t>
  </si>
  <si>
    <t>家具(数据)</t>
  </si>
  <si>
    <t>https://www.jx3api.com/app/furniture</t>
  </si>
  <si>
    <t>name</t>
  </si>
  <si>
    <t>家具名</t>
  </si>
  <si>
    <t>器物(数据)</t>
  </si>
  <si>
    <t>https://www.jx3api.com/app/travel</t>
  </si>
  <si>
    <t>地图</t>
  </si>
  <si>
    <t>小药(数据)</t>
  </si>
  <si>
    <t>https://www.jx3api.com/app/heighten</t>
  </si>
  <si>
    <t>心法</t>
  </si>
  <si>
    <t>配装(截图)</t>
  </si>
  <si>
    <t>https://www.jx3api.com/app/equip</t>
  </si>
  <si>
    <t>攻略(截图)</t>
  </si>
  <si>
    <t>https://www.jx3api.com/next/strategy</t>
  </si>
  <si>
    <t>奇遇名</t>
  </si>
  <si>
    <t>闲聊</t>
  </si>
  <si>
    <t>https://www.jx3api.com/transmit/chat</t>
  </si>
  <si>
    <t>语音</t>
  </si>
  <si>
    <t>https://www.jx3api.com/transmit/alitts</t>
  </si>
  <si>
    <t>角色信息(数据)</t>
  </si>
  <si>
    <t>https://www.jx3api.com/role/roleInfo?token=feed82ddba374b629a&amp;server=乾坤一掷&amp;name=懒小五</t>
  </si>
  <si>
    <t>server
token
name</t>
  </si>
  <si>
    <t>区服
接口秘钥
角色名</t>
  </si>
  <si>
    <t>rolename
server
forcename
bodilyname
time</t>
  </si>
  <si>
    <t>宏(数据)</t>
  </si>
  <si>
    <t>https://www.jx3api.com/app/macro</t>
  </si>
  <si>
    <t>阵眼(数据)</t>
  </si>
  <si>
    <t>https://www.jx3api.com/app/matrix</t>
  </si>
  <si>
    <t>刷马(数据)</t>
  </si>
  <si>
    <t>https://www.jx3api.com/app/horse</t>
  </si>
  <si>
    <t>马名</t>
  </si>
  <si>
    <t>金价(数据)</t>
  </si>
  <si>
    <t>https://www.jx3api.com/app/demon</t>
  </si>
  <si>
    <t>填区服为指定区服
不填区服为全服金价</t>
  </si>
  <si>
    <t>server
万宝楼
贴吧
dd373
uu889
5173
7881
date</t>
  </si>
  <si>
    <t>金价(截图)</t>
  </si>
  <si>
    <t>https://www.jx3api.com/cloud/demon</t>
  </si>
  <si>
    <t>server
token
robot</t>
  </si>
  <si>
    <t>区服
接口秘钥
机器人名</t>
  </si>
  <si>
    <t>全服金价(截图)</t>
  </si>
  <si>
    <t>https://www.jx3api.com/cloud/server_demon</t>
  </si>
  <si>
    <t>花价(数据)</t>
  </si>
  <si>
    <t>https://www.jx3api.com/app/flower?server=乾坤一掷</t>
  </si>
  <si>
    <t>server
flower</t>
  </si>
  <si>
    <t>区服
花名</t>
  </si>
  <si>
    <t>填花名为指定花卉
不填花名为全部花卉</t>
  </si>
  <si>
    <t>name
color
price
line</t>
  </si>
  <si>
    <t>花价(截图)</t>
  </si>
  <si>
    <t>https://www.jx3api.com/cloud/flower</t>
  </si>
  <si>
    <t>server
token
robot
flower</t>
  </si>
  <si>
    <t>区服
接口秘钥
机器人名
花名</t>
  </si>
  <si>
    <t>已完成</t>
  </si>
  <si>
    <t>物价(数据)</t>
  </si>
  <si>
    <t>https://www.jx3api.com/next/price?token=feed82ddba374b629a&amp;name=一代金</t>
  </si>
  <si>
    <t>物品名</t>
  </si>
  <si>
    <t>name
upload
server
zone
date
value
sale</t>
  </si>
  <si>
    <t>物价(截图)</t>
  </si>
  <si>
    <t>https://www.jx3api.com/cloud/price</t>
  </si>
  <si>
    <t>前置(数据)</t>
  </si>
  <si>
    <t>https://www.jx3api.com/app/require?name=三山四海</t>
  </si>
  <si>
    <t>name
means
require
maybe
reward
upload</t>
  </si>
  <si>
    <t>个人奇遇(数据)</t>
  </si>
  <si>
    <t>https://www.jx3api.com/next/serendipity?token=feed82ddba374b629a&amp;ticket=aaea521c81c643fc93d4cd59d94d2ec6:le120591:kingsoft::MGM1NGtrd2p1Z2pqcmxjdQ==&amp;server=乾坤一掷&amp;name=林林</t>
  </si>
  <si>
    <t>server
token
name
ticket</t>
  </si>
  <si>
    <t>区服
接口秘钥
角色名
推栏</t>
  </si>
  <si>
    <t>个人奇遇(截图)</t>
  </si>
  <si>
    <t>https://www.jx3api.com/cloud/serendipity</t>
  </si>
  <si>
    <t>server
token
name
ticket
robot</t>
  </si>
  <si>
    <t>区服
接口秘钥
角色名
推栏
机器人</t>
  </si>
  <si>
    <t>奇遇汇总(数据)</t>
  </si>
  <si>
    <t>https://www.jx3api.com/next/collect?token=feed82ddba374b629a&amp;server=乾坤一掷</t>
  </si>
  <si>
    <t>server
token
days</t>
  </si>
  <si>
    <t>区服
接口秘钥
天数范围</t>
  </si>
  <si>
    <t>server
serendipity
name
date
count</t>
  </si>
  <si>
    <t>奇遇汇总(截图)</t>
  </si>
  <si>
    <t>https://www.jx3api.com/cloud/collect</t>
  </si>
  <si>
    <t>区服
接口秘钥
机器人</t>
  </si>
  <si>
    <t>奇遇名 角色 触发时间  七日内触发数</t>
  </si>
  <si>
    <t>奇遇统计 区服</t>
  </si>
  <si>
    <t>全服奇遇(数据)</t>
  </si>
  <si>
    <t>https://www.jx3api.com/server/statistical?token=feed82ddba374b629a&amp;serendipity=天涯无归</t>
  </si>
  <si>
    <t>token
serendipity
limit</t>
  </si>
  <si>
    <t>接口秘钥
奇遇名
输出数量</t>
  </si>
  <si>
    <t>server
serendipity
name
date</t>
  </si>
  <si>
    <t>全服奇遇(截图)</t>
  </si>
  <si>
    <t>https://www.jx3api.com/cloud/server_serendipity</t>
  </si>
  <si>
    <t>token
serendipity
robot</t>
  </si>
  <si>
    <t>接口秘钥
奇遇名
机器人</t>
  </si>
  <si>
    <t>全服奇遇 奇遇名</t>
  </si>
  <si>
    <t>奇遇统计(数据)</t>
  </si>
  <si>
    <t>https://www.jx3api.com/next/statistical?token=feed82ddba374b629a&amp;server=乾坤一掷&amp;serendipity=天涯无归</t>
  </si>
  <si>
    <t>server
token
serendipity
limit</t>
  </si>
  <si>
    <t>区服
接口秘钥
奇遇名
输出数量</t>
  </si>
  <si>
    <t>奇遇统计(截图)</t>
  </si>
  <si>
    <t>https://www.jx3api.com/cloud/statistical</t>
  </si>
  <si>
    <t>server
token
serendipity
robot</t>
  </si>
  <si>
    <t>区服
接口秘钥
奇遇名
robot</t>
  </si>
  <si>
    <t>奇遇统计 奇遇名 区服</t>
  </si>
  <si>
    <t>掉落汇总(数据)</t>
  </si>
  <si>
    <t>https://www.jx3api.com/next/sum?token=feed82ddba374b629a&amp;server=乾坤一掷</t>
  </si>
  <si>
    <t>server
token</t>
  </si>
  <si>
    <t>区服
接口秘钥</t>
  </si>
  <si>
    <t>server
name
role
map
time
count</t>
  </si>
  <si>
    <t>掉落汇总(截图)</t>
  </si>
  <si>
    <t>https://www.jx3api.com/cloud/sum</t>
  </si>
  <si>
    <t>掉落统计 区服</t>
  </si>
  <si>
    <t>掉落统计(数据)</t>
  </si>
  <si>
    <t>https://www.jx3api.com/next/fall?token=feed82ddba374b629a&amp;server=乾坤一掷&amp;name=灵虫石像</t>
  </si>
  <si>
    <t>区服
接口秘钥
物品名</t>
  </si>
  <si>
    <t>server
role
name
map
time</t>
  </si>
  <si>
    <t>掉落统计(截图)</t>
  </si>
  <si>
    <t>https://www.jx3api.com/cloud/fall</t>
  </si>
  <si>
    <t>server
token
name
robot</t>
  </si>
  <si>
    <t>区服
接口秘钥
物品名
机器人</t>
  </si>
  <si>
    <t>掉落统计 物品名 区服</t>
  </si>
  <si>
    <t>资历排行(数据)</t>
  </si>
  <si>
    <t>https://www.jx3api.com/next/seniority?token=feed82ddba374b629a&amp;ticket=aaea521c81c643fc93d4cd59d94d2ec6:le120591:kingsoft::MGM1NGtrd2p1Z2pqcmxjdQ==&amp;server=乾坤一掷</t>
  </si>
  <si>
    <t>server
token
kungfu
ticket</t>
  </si>
  <si>
    <t>区服
接口秘钥
门派
推栏</t>
  </si>
  <si>
    <t>填门派为指定门派
不填门派为所有门派</t>
  </si>
  <si>
    <t>server
role
sect
value</t>
  </si>
  <si>
    <t>资历排行(截图)</t>
  </si>
  <si>
    <t>https://www.jx3api.com/cloud/seniority</t>
  </si>
  <si>
    <t>server
token
kungfu
ticket
robot</t>
  </si>
  <si>
    <t>区服
接口秘钥
门派
推栏
机器人</t>
  </si>
  <si>
    <t>名剑战绩(数据)</t>
  </si>
  <si>
    <t>https://www.jx3api.com/next/arena?token=feed82ddba374b629a&amp;ticket=aaea521c81c643fc93d4cd59d94d2ec6:le120591:kingsoft::MGM1NGtrd2p1Z2pqcmxjdQ==&amp;server=乾坤一掷&amp;name=归海游龙&amp;match=33</t>
  </si>
  <si>
    <t>server
token
name
match
ticket</t>
  </si>
  <si>
    <t>区服
接口秘钥
角色名
比赛模式
推栏</t>
  </si>
  <si>
    <t>server
name
camp
forcetype
performance
history</t>
  </si>
  <si>
    <t>名剑战绩(截图)</t>
  </si>
  <si>
    <t>https://www.jx3api.com/cloud/arena</t>
  </si>
  <si>
    <t>server
token
name
match
ticket
robot</t>
  </si>
  <si>
    <t>区服
接口秘钥
角色名
比赛模式
推栏
机器人</t>
  </si>
  <si>
    <t>名剑排行(数据)</t>
  </si>
  <si>
    <t>https://www.jx3api.com/next/awesome?token=feed82ddba374b629a&amp;ticket=aaea521c81c643fc93d4cd59d94d2ec6:le120591:kingsoft::MGM1NGtrd2p1Z2pqcmxjdQ==&amp;match=33</t>
  </si>
  <si>
    <t>token
match
ticket</t>
  </si>
  <si>
    <t>接口秘钥
比赛模式
推栏</t>
  </si>
  <si>
    <t>rolename
servername
forcename
score
winrate
upnum</t>
  </si>
  <si>
    <t>名剑排行(截图)</t>
  </si>
  <si>
    <t>https://www.jx3api.com/cloud/awesome</t>
  </si>
  <si>
    <t>token
match
ticket
robot</t>
  </si>
  <si>
    <t>接口秘钥
比赛模式
推栏
机器人</t>
  </si>
  <si>
    <t>名剑统计(数据)</t>
  </si>
  <si>
    <t>https://www.jx3api.com/next/schools?token=feed82ddba374b629a&amp;ticket=aaea521c81c643fc93d4cd59d94d2ec6:le120591:kingsoft::MGM1NGtrd2p1Z2pqcmxjdQ==&amp;match=33</t>
  </si>
  <si>
    <t>name
this
last</t>
  </si>
  <si>
    <t>名剑统计(截图)</t>
  </si>
  <si>
    <t>https://www.jx3api.com/cloud/schools</t>
  </si>
  <si>
    <t>属性(数据)</t>
  </si>
  <si>
    <t>https://www.jx3api.com/role/attribute?token=feed82ddba374b629a&amp;ticket=aaea521c81c643fc93d4cd59d94d2ec6:le120591:kingsoft::MGM1NGtrd2p1Z2pqcmxjdQ==&amp;server=乾坤一掷&amp;name=懒小五</t>
  </si>
  <si>
    <t>https://www.jx3api.com/cloud/attribute</t>
  </si>
  <si>
    <t>烟花(数据)</t>
  </si>
  <si>
    <t>https://www.jx3api.com/role/firework</t>
  </si>
  <si>
    <t>rolename
server
name
map
sender
recipient
time</t>
  </si>
  <si>
    <t>https://www.jx3api.com/cloud/firework</t>
  </si>
  <si>
    <t>区服
接口秘钥
角色名
机器人</t>
  </si>
  <si>
    <t>招募(数据)</t>
  </si>
  <si>
    <t>https://www.jx3api.com/next/recruit?token=feed82ddba374b629a&amp;server=乾坤一掷&amp;keyword=名剑</t>
  </si>
  <si>
    <t>server
token
keyword</t>
  </si>
  <si>
    <t>区服
接口秘钥
关键字</t>
  </si>
  <si>
    <t>server
activity
leader
maxnumber
content</t>
  </si>
  <si>
    <t>口令：招募</t>
  </si>
  <si>
    <t>个人排名(数据)</t>
  </si>
  <si>
    <t>https://www.jx3api.com/rank/role?token=feed82ddba374b629a&amp;server=乾坤一掷&amp;type=名师五十强</t>
  </si>
  <si>
    <t>server
token
type</t>
  </si>
  <si>
    <t>区服
接口秘钥
类型</t>
  </si>
  <si>
    <t>class
server
name
camp
faction
score</t>
  </si>
  <si>
    <t>口令：个人排行</t>
  </si>
  <si>
    <t>名士五十强：名士榜
老江湖五十强：江湖榜
兵甲藏家五十强：兵甲榜
名师五十强：名师榜
阵营英雄五十强：阵营榜
薪火相传五十强：薪火榜
庐园广记一百强：梓行榜</t>
  </si>
  <si>
    <t>帮会排名(数据)</t>
  </si>
  <si>
    <t>https://www.jx3api.com/rank/faction?token=feed82ddba374b629a&amp;server=乾坤一掷&amp;type=神兵宝甲五十强</t>
  </si>
  <si>
    <t>class
server
name
camp
master
score</t>
  </si>
  <si>
    <t>口令：帮会排行</t>
  </si>
  <si>
    <t>浩气神兵宝甲五十强：神兵榜 浩气 华乾
恶人神兵宝甲五十强：恶人神兵宝甲、恶人神兵榜
浩气爱心帮会五十强：爱心榜  
恶人爱心帮会五十强：恶人爱心、恶人爱心帮会、恶人爱心榜</t>
  </si>
  <si>
    <t>试炼排名(数据)</t>
  </si>
  <si>
    <t>https://www.jx3api.com/rank/trials?token=feed82ddba374b629a&amp;server=乾坤一掷&amp;school=万花</t>
  </si>
  <si>
    <t>server
token
school</t>
  </si>
  <si>
    <t>区服
接口秘钥
门派名</t>
  </si>
  <si>
    <t>class
server
name
school
master
score</t>
  </si>
  <si>
    <t>口令：试炼排行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</si>
</sst>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3"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134"/>
      <scheme val="minor"/>
    </font>
    <font>
      <sz val="11"/>
      <name val="宋体"/>
      <charset val="134"/>
      <scheme val="minor"/>
    </font>
    <font>
      <u/>
      <sz val="11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4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2" tint="-0.25"/>
        <bgColor indexed="64"/>
      </patternFill>
    </fill>
    <fill>
      <patternFill patternType="solid">
        <fgColor theme="2" tint="-0.1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7" fillId="12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8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9" fillId="15" borderId="0" applyNumberFormat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0" fillId="16" borderId="3" applyNumberFormat="0" applyFont="0" applyAlignment="0" applyProtection="0">
      <alignment vertical="center"/>
    </xf>
    <xf numFmtId="0" fontId="9" fillId="17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4" applyNumberFormat="0" applyFill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9" fillId="18" borderId="0" applyNumberFormat="0" applyBorder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9" fillId="19" borderId="0" applyNumberFormat="0" applyBorder="0" applyAlignment="0" applyProtection="0">
      <alignment vertical="center"/>
    </xf>
    <xf numFmtId="0" fontId="16" fillId="20" borderId="6" applyNumberFormat="0" applyAlignment="0" applyProtection="0">
      <alignment vertical="center"/>
    </xf>
    <xf numFmtId="0" fontId="17" fillId="20" borderId="2" applyNumberFormat="0" applyAlignment="0" applyProtection="0">
      <alignment vertical="center"/>
    </xf>
    <xf numFmtId="0" fontId="18" fillId="21" borderId="7" applyNumberFormat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9" fillId="23" borderId="0" applyNumberFormat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0" fillId="0" borderId="9" applyNumberFormat="0" applyFill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6" fillId="26" borderId="0" applyNumberFormat="0" applyBorder="0" applyAlignment="0" applyProtection="0">
      <alignment vertical="center"/>
    </xf>
    <xf numFmtId="0" fontId="9" fillId="27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6" fillId="31" borderId="0" applyNumberFormat="0" applyBorder="0" applyAlignment="0" applyProtection="0">
      <alignment vertical="center"/>
    </xf>
    <xf numFmtId="0" fontId="9" fillId="32" borderId="0" applyNumberFormat="0" applyBorder="0" applyAlignment="0" applyProtection="0">
      <alignment vertical="center"/>
    </xf>
    <xf numFmtId="0" fontId="9" fillId="33" borderId="0" applyNumberFormat="0" applyBorder="0" applyAlignment="0" applyProtection="0">
      <alignment vertical="center"/>
    </xf>
    <xf numFmtId="0" fontId="6" fillId="34" borderId="0" applyNumberFormat="0" applyBorder="0" applyAlignment="0" applyProtection="0">
      <alignment vertical="center"/>
    </xf>
    <xf numFmtId="0" fontId="6" fillId="35" borderId="0" applyNumberFormat="0" applyBorder="0" applyAlignment="0" applyProtection="0">
      <alignment vertical="center"/>
    </xf>
    <xf numFmtId="0" fontId="9" fillId="36" borderId="0" applyNumberFormat="0" applyBorder="0" applyAlignment="0" applyProtection="0">
      <alignment vertical="center"/>
    </xf>
    <xf numFmtId="0" fontId="6" fillId="37" borderId="0" applyNumberFormat="0" applyBorder="0" applyAlignment="0" applyProtection="0">
      <alignment vertical="center"/>
    </xf>
    <xf numFmtId="0" fontId="9" fillId="38" borderId="0" applyNumberFormat="0" applyBorder="0" applyAlignment="0" applyProtection="0">
      <alignment vertical="center"/>
    </xf>
    <xf numFmtId="0" fontId="9" fillId="39" borderId="0" applyNumberFormat="0" applyBorder="0" applyAlignment="0" applyProtection="0">
      <alignment vertical="center"/>
    </xf>
    <xf numFmtId="0" fontId="6" fillId="40" borderId="0" applyNumberFormat="0" applyBorder="0" applyAlignment="0" applyProtection="0">
      <alignment vertical="center"/>
    </xf>
    <xf numFmtId="0" fontId="9" fillId="41" borderId="0" applyNumberFormat="0" applyBorder="0" applyAlignment="0" applyProtection="0">
      <alignment vertical="center"/>
    </xf>
  </cellStyleXfs>
  <cellXfs count="44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1" fillId="0" borderId="0" xfId="10" applyAlignment="1">
      <alignment vertical="center" wrapText="1"/>
    </xf>
    <xf numFmtId="0" fontId="0" fillId="2" borderId="0" xfId="0" applyFill="1">
      <alignment vertical="center"/>
    </xf>
    <xf numFmtId="0" fontId="2" fillId="0" borderId="0" xfId="10" applyFont="1" applyAlignment="1">
      <alignment vertical="center" wrapText="1"/>
    </xf>
    <xf numFmtId="0" fontId="0" fillId="2" borderId="1" xfId="0" applyFont="1" applyFill="1" applyBorder="1" applyAlignment="1">
      <alignment vertical="center"/>
    </xf>
    <xf numFmtId="0" fontId="2" fillId="3" borderId="1" xfId="10" applyFont="1" applyFill="1" applyBorder="1" applyAlignment="1">
      <alignment vertical="center" wrapText="1"/>
    </xf>
    <xf numFmtId="0" fontId="0" fillId="3" borderId="1" xfId="0" applyFill="1" applyBorder="1">
      <alignment vertical="center"/>
    </xf>
    <xf numFmtId="0" fontId="0" fillId="3" borderId="1" xfId="0" applyFill="1" applyBorder="1" applyAlignment="1">
      <alignment vertical="center" wrapText="1"/>
    </xf>
    <xf numFmtId="0" fontId="1" fillId="3" borderId="1" xfId="10" applyFill="1" applyBorder="1" applyAlignment="1">
      <alignment vertical="center" wrapText="1"/>
    </xf>
    <xf numFmtId="0" fontId="0" fillId="2" borderId="1" xfId="0" applyFill="1" applyBorder="1">
      <alignment vertical="center"/>
    </xf>
    <xf numFmtId="0" fontId="2" fillId="4" borderId="1" xfId="10" applyFont="1" applyFill="1" applyBorder="1" applyAlignment="1">
      <alignment vertical="center" wrapText="1"/>
    </xf>
    <xf numFmtId="0" fontId="0" fillId="4" borderId="1" xfId="0" applyFill="1" applyBorder="1" applyAlignment="1">
      <alignment vertical="center" wrapText="1"/>
    </xf>
    <xf numFmtId="0" fontId="1" fillId="4" borderId="1" xfId="10" applyFill="1" applyBorder="1" applyAlignment="1">
      <alignment vertical="center" wrapText="1"/>
    </xf>
    <xf numFmtId="0" fontId="0" fillId="4" borderId="1" xfId="0" applyFill="1" applyBorder="1">
      <alignment vertical="center"/>
    </xf>
    <xf numFmtId="0" fontId="0" fillId="5" borderId="1" xfId="0" applyFill="1" applyBorder="1">
      <alignment vertical="center"/>
    </xf>
    <xf numFmtId="0" fontId="2" fillId="5" borderId="1" xfId="10" applyFont="1" applyFill="1" applyBorder="1" applyAlignment="1">
      <alignment vertical="center" wrapText="1"/>
    </xf>
    <xf numFmtId="0" fontId="0" fillId="5" borderId="1" xfId="0" applyFill="1" applyBorder="1" applyAlignment="1">
      <alignment vertical="center" wrapText="1"/>
    </xf>
    <xf numFmtId="0" fontId="1" fillId="5" borderId="1" xfId="10" applyFill="1" applyBorder="1" applyAlignment="1">
      <alignment vertical="center" wrapText="1"/>
    </xf>
    <xf numFmtId="0" fontId="2" fillId="6" borderId="1" xfId="10" applyFont="1" applyFill="1" applyBorder="1" applyAlignment="1">
      <alignment vertical="center" wrapText="1"/>
    </xf>
    <xf numFmtId="0" fontId="0" fillId="6" borderId="1" xfId="0" applyFill="1" applyBorder="1" applyAlignment="1">
      <alignment vertical="center" wrapText="1"/>
    </xf>
    <xf numFmtId="0" fontId="0" fillId="6" borderId="1" xfId="0" applyFill="1" applyBorder="1">
      <alignment vertical="center"/>
    </xf>
    <xf numFmtId="0" fontId="1" fillId="6" borderId="1" xfId="10" applyFill="1" applyBorder="1" applyAlignment="1">
      <alignment vertical="center" wrapText="1"/>
    </xf>
    <xf numFmtId="0" fontId="2" fillId="7" borderId="1" xfId="10" applyFont="1" applyFill="1" applyBorder="1" applyAlignment="1">
      <alignment vertical="center" wrapText="1"/>
    </xf>
    <xf numFmtId="0" fontId="0" fillId="7" borderId="1" xfId="0" applyFill="1" applyBorder="1" applyAlignment="1">
      <alignment vertical="center" wrapText="1"/>
    </xf>
    <xf numFmtId="0" fontId="0" fillId="7" borderId="1" xfId="0" applyFill="1" applyBorder="1">
      <alignment vertical="center"/>
    </xf>
    <xf numFmtId="0" fontId="1" fillId="7" borderId="1" xfId="10" applyFill="1" applyBorder="1" applyAlignment="1">
      <alignment vertical="center" wrapText="1"/>
    </xf>
    <xf numFmtId="0" fontId="3" fillId="0" borderId="0" xfId="0" applyFont="1">
      <alignment vertical="center"/>
    </xf>
    <xf numFmtId="0" fontId="2" fillId="8" borderId="1" xfId="10" applyFont="1" applyFill="1" applyBorder="1" applyAlignment="1">
      <alignment vertical="center" wrapText="1"/>
    </xf>
    <xf numFmtId="0" fontId="0" fillId="8" borderId="1" xfId="0" applyFill="1" applyBorder="1" applyAlignment="1">
      <alignment vertical="center" wrapText="1"/>
    </xf>
    <xf numFmtId="0" fontId="0" fillId="8" borderId="1" xfId="0" applyFill="1" applyBorder="1">
      <alignment vertical="center"/>
    </xf>
    <xf numFmtId="0" fontId="1" fillId="8" borderId="1" xfId="10" applyFill="1" applyBorder="1" applyAlignment="1">
      <alignment vertical="center" wrapText="1"/>
    </xf>
    <xf numFmtId="0" fontId="2" fillId="9" borderId="1" xfId="10" applyFont="1" applyFill="1" applyBorder="1" applyAlignment="1">
      <alignment vertical="center" wrapText="1"/>
    </xf>
    <xf numFmtId="0" fontId="0" fillId="9" borderId="1" xfId="0" applyFill="1" applyBorder="1" applyAlignment="1">
      <alignment vertical="center" wrapText="1"/>
    </xf>
    <xf numFmtId="0" fontId="0" fillId="9" borderId="1" xfId="0" applyFill="1" applyBorder="1">
      <alignment vertical="center"/>
    </xf>
    <xf numFmtId="0" fontId="1" fillId="9" borderId="1" xfId="10" applyFill="1" applyBorder="1" applyAlignment="1">
      <alignment vertical="center" wrapText="1"/>
    </xf>
    <xf numFmtId="0" fontId="4" fillId="2" borderId="1" xfId="0" applyFont="1" applyFill="1" applyBorder="1">
      <alignment vertical="center"/>
    </xf>
    <xf numFmtId="0" fontId="5" fillId="6" borderId="1" xfId="10" applyFont="1" applyFill="1" applyBorder="1" applyAlignment="1">
      <alignment vertical="center" wrapText="1"/>
    </xf>
    <xf numFmtId="0" fontId="4" fillId="6" borderId="1" xfId="0" applyFont="1" applyFill="1" applyBorder="1" applyAlignment="1">
      <alignment vertical="center" wrapText="1"/>
    </xf>
    <xf numFmtId="0" fontId="4" fillId="6" borderId="1" xfId="0" applyFont="1" applyFill="1" applyBorder="1">
      <alignment vertical="center"/>
    </xf>
    <xf numFmtId="0" fontId="2" fillId="10" borderId="1" xfId="10" applyFont="1" applyFill="1" applyBorder="1" applyAlignment="1">
      <alignment vertical="center" wrapText="1"/>
    </xf>
    <xf numFmtId="0" fontId="0" fillId="10" borderId="1" xfId="0" applyFill="1" applyBorder="1" applyAlignment="1">
      <alignment vertical="center" wrapText="1"/>
    </xf>
    <xf numFmtId="0" fontId="0" fillId="10" borderId="1" xfId="0" applyFill="1" applyBorder="1">
      <alignment vertical="center"/>
    </xf>
    <xf numFmtId="0" fontId="1" fillId="10" borderId="1" xfId="10" applyFill="1" applyBorder="1" applyAlignment="1">
      <alignment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jpeg"/><Relationship Id="rId8" Type="http://schemas.openxmlformats.org/officeDocument/2006/relationships/image" Target="media/image8.jpeg"/><Relationship Id="rId7" Type="http://schemas.openxmlformats.org/officeDocument/2006/relationships/image" Target="media/image7.jpeg"/><Relationship Id="rId6" Type="http://schemas.openxmlformats.org/officeDocument/2006/relationships/image" Target="media/image6.jpeg"/><Relationship Id="rId5" Type="http://schemas.openxmlformats.org/officeDocument/2006/relationships/image" Target="media/image5.jpeg"/><Relationship Id="rId4" Type="http://schemas.openxmlformats.org/officeDocument/2006/relationships/image" Target="media/image4.jpeg"/><Relationship Id="rId38" Type="http://schemas.openxmlformats.org/officeDocument/2006/relationships/image" Target="media/image38.jpeg"/><Relationship Id="rId37" Type="http://schemas.openxmlformats.org/officeDocument/2006/relationships/image" Target="media/image37.jpeg"/><Relationship Id="rId36" Type="http://schemas.openxmlformats.org/officeDocument/2006/relationships/image" Target="media/image36.jpeg"/><Relationship Id="rId35" Type="http://schemas.openxmlformats.org/officeDocument/2006/relationships/image" Target="media/image35.jpeg"/><Relationship Id="rId34" Type="http://schemas.openxmlformats.org/officeDocument/2006/relationships/image" Target="media/image34.jpeg"/><Relationship Id="rId33" Type="http://schemas.openxmlformats.org/officeDocument/2006/relationships/image" Target="media/image33.jpeg"/><Relationship Id="rId32" Type="http://schemas.openxmlformats.org/officeDocument/2006/relationships/image" Target="media/image32.jpeg"/><Relationship Id="rId31" Type="http://schemas.openxmlformats.org/officeDocument/2006/relationships/image" Target="media/image31.jpeg"/><Relationship Id="rId30" Type="http://schemas.openxmlformats.org/officeDocument/2006/relationships/image" Target="media/image30.jpeg"/><Relationship Id="rId3" Type="http://schemas.openxmlformats.org/officeDocument/2006/relationships/image" Target="media/image3.jpeg"/><Relationship Id="rId29" Type="http://schemas.openxmlformats.org/officeDocument/2006/relationships/image" Target="media/image29.jpeg"/><Relationship Id="rId28" Type="http://schemas.openxmlformats.org/officeDocument/2006/relationships/image" Target="media/image28.jpe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jpeg"/><Relationship Id="rId20" Type="http://schemas.openxmlformats.org/officeDocument/2006/relationships/image" Target="media/image20.jpeg"/><Relationship Id="rId2" Type="http://schemas.openxmlformats.org/officeDocument/2006/relationships/image" Target="media/image2.jpeg"/><Relationship Id="rId19" Type="http://schemas.openxmlformats.org/officeDocument/2006/relationships/image" Target="media/image19.jpeg"/><Relationship Id="rId18" Type="http://schemas.openxmlformats.org/officeDocument/2006/relationships/image" Target="media/image18.jpeg"/><Relationship Id="rId17" Type="http://schemas.openxmlformats.org/officeDocument/2006/relationships/image" Target="media/image17.jpeg"/><Relationship Id="rId16" Type="http://schemas.openxmlformats.org/officeDocument/2006/relationships/image" Target="media/image16.jpeg"/><Relationship Id="rId15" Type="http://schemas.openxmlformats.org/officeDocument/2006/relationships/image" Target="media/image15.jpeg"/><Relationship Id="rId14" Type="http://schemas.openxmlformats.org/officeDocument/2006/relationships/image" Target="media/image14.jpeg"/><Relationship Id="rId13" Type="http://schemas.openxmlformats.org/officeDocument/2006/relationships/image" Target="media/image13.jpeg"/><Relationship Id="rId12" Type="http://schemas.openxmlformats.org/officeDocument/2006/relationships/image" Target="media/image12.jpeg"/><Relationship Id="rId11" Type="http://schemas.openxmlformats.org/officeDocument/2006/relationships/image" Target="media/image11.jpeg"/><Relationship Id="rId10" Type="http://schemas.openxmlformats.org/officeDocument/2006/relationships/image" Target="media/image10.jpeg"/><Relationship Id="rId1" Type="http://schemas.openxmlformats.org/officeDocument/2006/relationships/image" Target="media/image1.jpeg"/></Relationships>
</file>

<file path=xl/_rels/workbook.xml.rels><?xml version="1.0" encoding="UTF-8" standalone="yes"?>
<Relationships xmlns="http://schemas.openxmlformats.org/package/2006/relationships"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www.jx3api.com/cloud/flower" TargetMode="External"/><Relationship Id="rId8" Type="http://schemas.openxmlformats.org/officeDocument/2006/relationships/hyperlink" Target="https://www.jx3api.com/app/flower?server=&#20094;&#22372;&#19968;&#25527;" TargetMode="External"/><Relationship Id="rId7" Type="http://schemas.openxmlformats.org/officeDocument/2006/relationships/hyperlink" Target="https://www.jx3api.com/app/check" TargetMode="External"/><Relationship Id="rId6" Type="http://schemas.openxmlformats.org/officeDocument/2006/relationships/hyperlink" Target="https://www.jx3api.com/cloud/calculate" TargetMode="External"/><Relationship Id="rId54" Type="http://schemas.openxmlformats.org/officeDocument/2006/relationships/hyperlink" Target="https://www.jx3api.com/cloud/content" TargetMode="External"/><Relationship Id="rId53" Type="http://schemas.openxmlformats.org/officeDocument/2006/relationships/hyperlink" Target="https://www.jx3api.com/cloud/firework" TargetMode="External"/><Relationship Id="rId52" Type="http://schemas.openxmlformats.org/officeDocument/2006/relationships/hyperlink" Target="https://www.jx3api.com/cloud/sum" TargetMode="External"/><Relationship Id="rId51" Type="http://schemas.openxmlformats.org/officeDocument/2006/relationships/hyperlink" Target="https://www.jx3api.com/cloud/fall" TargetMode="External"/><Relationship Id="rId50" Type="http://schemas.openxmlformats.org/officeDocument/2006/relationships/hyperlink" Target="https://www.jx3api.com/cloud/schools" TargetMode="External"/><Relationship Id="rId5" Type="http://schemas.openxmlformats.org/officeDocument/2006/relationships/hyperlink" Target="https://www.jx3api.com/app/calculate" TargetMode="External"/><Relationship Id="rId49" Type="http://schemas.openxmlformats.org/officeDocument/2006/relationships/hyperlink" Target="https://www.jx3api.com/cloud/awesome" TargetMode="External"/><Relationship Id="rId48" Type="http://schemas.openxmlformats.org/officeDocument/2006/relationships/hyperlink" Target="https://www.jx3api.com/cloud/arena" TargetMode="External"/><Relationship Id="rId47" Type="http://schemas.openxmlformats.org/officeDocument/2006/relationships/hyperlink" Target="https://www.jx3api.com/cloud/attribute" TargetMode="External"/><Relationship Id="rId46" Type="http://schemas.openxmlformats.org/officeDocument/2006/relationships/hyperlink" Target="https://www.jx3api.com/cloud/seniority" TargetMode="External"/><Relationship Id="rId45" Type="http://schemas.openxmlformats.org/officeDocument/2006/relationships/hyperlink" Target="https://www.jx3api.com/cloud/server_serendipity" TargetMode="External"/><Relationship Id="rId44" Type="http://schemas.openxmlformats.org/officeDocument/2006/relationships/hyperlink" Target="https://www.jx3api.com/cloud/collect" TargetMode="External"/><Relationship Id="rId43" Type="http://schemas.openxmlformats.org/officeDocument/2006/relationships/hyperlink" Target="https://www.jx3api.com/cloud/statistical" TargetMode="External"/><Relationship Id="rId42" Type="http://schemas.openxmlformats.org/officeDocument/2006/relationships/hyperlink" Target="https://www.jx3api.com/cloud/serendipity" TargetMode="External"/><Relationship Id="rId41" Type="http://schemas.openxmlformats.org/officeDocument/2006/relationships/hyperlink" Target="https://www.jx3api.com/transmit/alitts" TargetMode="External"/><Relationship Id="rId40" Type="http://schemas.openxmlformats.org/officeDocument/2006/relationships/hyperlink" Target="https://www.jx3api.com/transmit/chat" TargetMode="External"/><Relationship Id="rId4" Type="http://schemas.openxmlformats.org/officeDocument/2006/relationships/hyperlink" Target="https://www.jx3api.com/app/daily" TargetMode="External"/><Relationship Id="rId39" Type="http://schemas.openxmlformats.org/officeDocument/2006/relationships/hyperlink" Target="https://www.jx3api.com/rank/trials?token=feed82ddba374b629a&amp;server=&#20094;&#22372;&#19968;&#25527;&amp;school=&#19975;&#33457;" TargetMode="External"/><Relationship Id="rId38" Type="http://schemas.openxmlformats.org/officeDocument/2006/relationships/hyperlink" Target="https://www.jx3api.com/rank/faction?token=feed82ddba374b629a&amp;server=&#20094;&#22372;&#19968;&#25527;&amp;type=&#31070;&#20853;&#23453;&#30002;&#20116;&#21313;&#24378;" TargetMode="External"/><Relationship Id="rId37" Type="http://schemas.openxmlformats.org/officeDocument/2006/relationships/hyperlink" Target="https://www.jx3api.com/rank/role?token=feed82ddba374b629a&amp;server=&#20094;&#22372;&#19968;&#25527;&amp;type=&#21517;&#24072;&#20116;&#21313;&#24378;" TargetMode="External"/><Relationship Id="rId36" Type="http://schemas.openxmlformats.org/officeDocument/2006/relationships/hyperlink" Target="https://www.jx3api.com/next/recruit?token=feed82ddba374b629a&amp;server=&#20094;&#22372;&#19968;&#25527;&amp;keyword=&#21517;&#21073;" TargetMode="External"/><Relationship Id="rId35" Type="http://schemas.openxmlformats.org/officeDocument/2006/relationships/hyperlink" Target="https://www.jx3api.com/role/firework" TargetMode="External"/><Relationship Id="rId34" Type="http://schemas.openxmlformats.org/officeDocument/2006/relationships/hyperlink" Target="https://www.jx3api.com/role/attribute?token=feed82ddba374b629a&amp;ticket=aaea521c81c643fc93d4cd59d94d2ec6:le120591:kingsoft::MGM1NGtrd2p1Z2pqcmxjdQ==&amp;server=&#20094;&#22372;&#19968;&#25527;&amp;name=&#25042;&#23567;&#20116;" TargetMode="External"/><Relationship Id="rId33" Type="http://schemas.openxmlformats.org/officeDocument/2006/relationships/hyperlink" Target="https://www.jx3api.com/role/roleInfo?token=feed82ddba374b629a&amp;server=&#20094;&#22372;&#19968;&#25527;&amp;name=&#25042;&#23567;&#20116;" TargetMode="External"/><Relationship Id="rId32" Type="http://schemas.openxmlformats.org/officeDocument/2006/relationships/hyperlink" Target="https://www.jx3api.com/next/schools?token=feed82ddba374b629a&amp;ticket=aaea521c81c643fc93d4cd59d94d2ec6:le120591:kingsoft::MGM1NGtrd2p1Z2pqcmxjdQ==&amp;match=33" TargetMode="External"/><Relationship Id="rId31" Type="http://schemas.openxmlformats.org/officeDocument/2006/relationships/hyperlink" Target="https://www.jx3api.com/next/awesome?token=feed82ddba374b629a&amp;ticket=aaea521c81c643fc93d4cd59d94d2ec6:le120591:kingsoft::MGM1NGtrd2p1Z2pqcmxjdQ==&amp;match=33" TargetMode="External"/><Relationship Id="rId30" Type="http://schemas.openxmlformats.org/officeDocument/2006/relationships/hyperlink" Target="https://www.jx3api.com/next/arena?token=feed82ddba374b629a&amp;ticket=aaea521c81c643fc93d4cd59d94d2ec6:le120591:kingsoft::MGM1NGtrd2p1Z2pqcmxjdQ==&amp;server=&#20094;&#22372;&#19968;&#25527;&amp;name=&#24402;&#28023;&#28216;&#40857;&amp;match=33" TargetMode="External"/><Relationship Id="rId3" Type="http://schemas.openxmlformats.org/officeDocument/2006/relationships/hyperlink" Target="https://www.jx3api.com/cloud/server_demon" TargetMode="External"/><Relationship Id="rId29" Type="http://schemas.openxmlformats.org/officeDocument/2006/relationships/hyperlink" Target="https://www.jx3api.com/next/seniority?token=feed82ddba374b629a&amp;ticket=aaea521c81c643fc93d4cd59d94d2ec6:le120591:kingsoft::MGM1NGtrd2p1Z2pqcmxjdQ==&amp;server=&#20094;&#22372;&#19968;&#25527;" TargetMode="External"/><Relationship Id="rId28" Type="http://schemas.openxmlformats.org/officeDocument/2006/relationships/hyperlink" Target="https://www.jx3api.com/next/sum?token=feed82ddba374b629a&amp;server=&#20094;&#22372;&#19968;&#25527;" TargetMode="External"/><Relationship Id="rId27" Type="http://schemas.openxmlformats.org/officeDocument/2006/relationships/hyperlink" Target="https://www.jx3api.com/next/fall?token=feed82ddba374b629a&amp;server=&#20094;&#22372;&#19968;&#25527;&amp;name=&#28789;&#34411;&#30707;&#20687;" TargetMode="External"/><Relationship Id="rId26" Type="http://schemas.openxmlformats.org/officeDocument/2006/relationships/hyperlink" Target="https://www.jx3api.com/server/statistical?token=feed82ddba374b629a&amp;serendipity=&#22825;&#28079;&#26080;&#24402;" TargetMode="External"/><Relationship Id="rId25" Type="http://schemas.openxmlformats.org/officeDocument/2006/relationships/hyperlink" Target="https://www.jx3api.com/next/statistical?token=feed82ddba374b629a&amp;server=&#20094;&#22372;&#19968;&#25527;&amp;serendipity=&#22825;&#28079;&#26080;&#24402;" TargetMode="External"/><Relationship Id="rId24" Type="http://schemas.openxmlformats.org/officeDocument/2006/relationships/hyperlink" Target="https://www.jx3api.com/next/collect?token=feed82ddba374b629a&amp;server=&#20094;&#22372;&#19968;&#25527;" TargetMode="External"/><Relationship Id="rId23" Type="http://schemas.openxmlformats.org/officeDocument/2006/relationships/hyperlink" Target="https://www.jx3api.com/next/serendipity?token=feed82ddba374b629a&amp;ticket=aaea521c81c643fc93d4cd59d94d2ec6:le120591:kingsoft::MGM1NGtrd2p1Z2pqcmxjdQ==&amp;server=&#20094;&#22372;&#19968;&#25527;&amp;name=&#26519;&#26519;" TargetMode="External"/><Relationship Id="rId22" Type="http://schemas.openxmlformats.org/officeDocument/2006/relationships/hyperlink" Target="https://www.jx3api.com/next/strategy" TargetMode="External"/><Relationship Id="rId21" Type="http://schemas.openxmlformats.org/officeDocument/2006/relationships/hyperlink" Target="https://www.jx3api.com/app/require?name=&#19977;&#23665;&#22235;&#28023;" TargetMode="External"/><Relationship Id="rId20" Type="http://schemas.openxmlformats.org/officeDocument/2006/relationships/hyperlink" Target="https://www.jx3api.com/app/horse" TargetMode="External"/><Relationship Id="rId2" Type="http://schemas.openxmlformats.org/officeDocument/2006/relationships/hyperlink" Target="https://www.jx3api.com/cloud/demon" TargetMode="External"/><Relationship Id="rId19" Type="http://schemas.openxmlformats.org/officeDocument/2006/relationships/hyperlink" Target="https://www.jx3api.com/cloud/price" TargetMode="External"/><Relationship Id="rId18" Type="http://schemas.openxmlformats.org/officeDocument/2006/relationships/hyperlink" Target="https://www.jx3api.com/next/price?token=feed82ddba374b629a&amp;name=&#19968;&#20195;&#37329;" TargetMode="External"/><Relationship Id="rId17" Type="http://schemas.openxmlformats.org/officeDocument/2006/relationships/hyperlink" Target="https://www.jx3api.com/app/matrix" TargetMode="External"/><Relationship Id="rId16" Type="http://schemas.openxmlformats.org/officeDocument/2006/relationships/hyperlink" Target="https://www.jx3api.com/app/announce" TargetMode="External"/><Relationship Id="rId15" Type="http://schemas.openxmlformats.org/officeDocument/2006/relationships/hyperlink" Target="https://www.jx3api.com/app/news" TargetMode="External"/><Relationship Id="rId14" Type="http://schemas.openxmlformats.org/officeDocument/2006/relationships/hyperlink" Target="https://www.jx3api.com/app/macro" TargetMode="External"/><Relationship Id="rId13" Type="http://schemas.openxmlformats.org/officeDocument/2006/relationships/hyperlink" Target="https://www.jx3api.com/app/equip" TargetMode="External"/><Relationship Id="rId12" Type="http://schemas.openxmlformats.org/officeDocument/2006/relationships/hyperlink" Target="https://www.jx3api.com/app/heighten" TargetMode="External"/><Relationship Id="rId11" Type="http://schemas.openxmlformats.org/officeDocument/2006/relationships/hyperlink" Target="https://www.jx3api.com/app/travel" TargetMode="External"/><Relationship Id="rId10" Type="http://schemas.openxmlformats.org/officeDocument/2006/relationships/hyperlink" Target="https://www.jx3api.com/app/furniture" TargetMode="External"/><Relationship Id="rId1" Type="http://schemas.openxmlformats.org/officeDocument/2006/relationships/hyperlink" Target="https://www.jx3api.com/app/demon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8"/>
  <sheetViews>
    <sheetView tabSelected="1" zoomScale="85" zoomScaleNormal="85" topLeftCell="A13" workbookViewId="0">
      <selection activeCell="H20" sqref="H20"/>
    </sheetView>
  </sheetViews>
  <sheetFormatPr defaultColWidth="9" defaultRowHeight="13.5"/>
  <cols>
    <col min="1" max="1" width="13.0833333333333" customWidth="1"/>
    <col min="2" max="2" width="60.4333333333333" style="1" customWidth="1"/>
    <col min="3" max="3" width="14.1083333333333" customWidth="1"/>
    <col min="5" max="5" width="18.5333333333333" customWidth="1"/>
    <col min="6" max="6" width="39.1083333333333" customWidth="1"/>
    <col min="7" max="7" width="12.5"/>
    <col min="8" max="8" width="30.2833333333333" customWidth="1"/>
    <col min="9" max="9" width="50.4416666666667" customWidth="1"/>
  </cols>
  <sheetData>
    <row r="1" spans="1:6">
      <c r="A1" t="s">
        <v>0</v>
      </c>
      <c r="B1" s="1" t="s">
        <v>1</v>
      </c>
      <c r="C1" t="s">
        <v>2</v>
      </c>
      <c r="D1" t="s">
        <v>3</v>
      </c>
      <c r="E1" t="s">
        <v>4</v>
      </c>
      <c r="F1" t="s">
        <v>5</v>
      </c>
    </row>
    <row r="2" ht="27" spans="1:4">
      <c r="A2" t="s">
        <v>6</v>
      </c>
      <c r="B2" s="2" t="s">
        <v>7</v>
      </c>
      <c r="C2" s="1" t="s">
        <v>8</v>
      </c>
      <c r="D2" s="1" t="s">
        <v>9</v>
      </c>
    </row>
    <row r="3" spans="1:4">
      <c r="A3" t="s">
        <v>10</v>
      </c>
      <c r="B3" s="2" t="s">
        <v>11</v>
      </c>
      <c r="C3" t="s">
        <v>12</v>
      </c>
      <c r="D3" t="s">
        <v>13</v>
      </c>
    </row>
    <row r="4" spans="1:2">
      <c r="A4" t="s">
        <v>14</v>
      </c>
      <c r="B4" s="2" t="s">
        <v>15</v>
      </c>
    </row>
    <row r="5" spans="1:2">
      <c r="A5" t="s">
        <v>16</v>
      </c>
      <c r="B5" s="2" t="s">
        <v>17</v>
      </c>
    </row>
    <row r="6" spans="1:4">
      <c r="A6" t="s">
        <v>18</v>
      </c>
      <c r="B6" s="2" t="s">
        <v>19</v>
      </c>
      <c r="C6" t="s">
        <v>20</v>
      </c>
      <c r="D6" t="s">
        <v>21</v>
      </c>
    </row>
    <row r="7" spans="1:4">
      <c r="A7" t="s">
        <v>22</v>
      </c>
      <c r="B7" s="2" t="s">
        <v>23</v>
      </c>
      <c r="C7" t="s">
        <v>24</v>
      </c>
      <c r="D7" t="s">
        <v>25</v>
      </c>
    </row>
    <row r="8" ht="27" spans="1:4">
      <c r="A8" t="s">
        <v>26</v>
      </c>
      <c r="B8" s="2" t="s">
        <v>27</v>
      </c>
      <c r="C8" s="1" t="s">
        <v>28</v>
      </c>
      <c r="D8" s="1" t="s">
        <v>29</v>
      </c>
    </row>
    <row r="9" ht="75" spans="1:7">
      <c r="A9" s="3" t="s">
        <v>30</v>
      </c>
      <c r="B9" s="2" t="s">
        <v>31</v>
      </c>
      <c r="C9" t="s">
        <v>32</v>
      </c>
      <c r="D9" t="s">
        <v>33</v>
      </c>
      <c r="G9" t="str">
        <f>_xlfn.DISPIMG("ID_2C55956B676642999B4AAB1D70A39A2A",1)</f>
        <v>=DISPIMG("ID_2C55956B676642999B4AAB1D70A39A2A",1)</v>
      </c>
    </row>
    <row r="10" ht="75" spans="1:7">
      <c r="A10" s="3" t="s">
        <v>34</v>
      </c>
      <c r="B10" s="2" t="s">
        <v>35</v>
      </c>
      <c r="C10" t="s">
        <v>32</v>
      </c>
      <c r="D10" t="s">
        <v>36</v>
      </c>
      <c r="G10" t="str">
        <f>_xlfn.DISPIMG("ID_17FDBF718D72404FAFE24F888796074F",1)</f>
        <v>=DISPIMG("ID_17FDBF718D72404FAFE24F888796074F",1)</v>
      </c>
    </row>
    <row r="11" ht="35.2" spans="1:7">
      <c r="A11" s="3" t="s">
        <v>37</v>
      </c>
      <c r="B11" s="2" t="s">
        <v>38</v>
      </c>
      <c r="C11" t="s">
        <v>32</v>
      </c>
      <c r="D11" t="s">
        <v>39</v>
      </c>
      <c r="G11" t="str">
        <f>_xlfn.DISPIMG("ID_265BF905884E4DC9B352F08F6179D6C5",1)</f>
        <v>=DISPIMG("ID_265BF905884E4DC9B352F08F6179D6C5",1)</v>
      </c>
    </row>
    <row r="12" ht="75" spans="1:7">
      <c r="A12" s="3" t="s">
        <v>40</v>
      </c>
      <c r="B12" s="2" t="s">
        <v>41</v>
      </c>
      <c r="C12" t="s">
        <v>32</v>
      </c>
      <c r="D12" t="s">
        <v>39</v>
      </c>
      <c r="G12" t="str">
        <f>_xlfn.DISPIMG("ID_4D96EFA645ED4865B5ACECEB19E65316",1)</f>
        <v>=DISPIMG("ID_4D96EFA645ED4865B5ACECEB19E65316",1)</v>
      </c>
    </row>
    <row r="13" ht="75" spans="1:7">
      <c r="A13" s="3" t="s">
        <v>42</v>
      </c>
      <c r="B13" s="2" t="s">
        <v>43</v>
      </c>
      <c r="C13" t="s">
        <v>32</v>
      </c>
      <c r="D13" t="s">
        <v>44</v>
      </c>
      <c r="G13" t="str">
        <f>_xlfn.DISPIMG("ID_7C131631C4D9499E976279768138EF88",1)</f>
        <v>=DISPIMG("ID_7C131631C4D9499E976279768138EF88",1)</v>
      </c>
    </row>
    <row r="14" spans="1:2">
      <c r="A14" t="s">
        <v>45</v>
      </c>
      <c r="B14" s="2" t="s">
        <v>46</v>
      </c>
    </row>
    <row r="15" spans="1:2">
      <c r="A15" t="s">
        <v>47</v>
      </c>
      <c r="B15" s="2" t="s">
        <v>48</v>
      </c>
    </row>
    <row r="16" ht="67.5" spans="1:6">
      <c r="A16" t="s">
        <v>49</v>
      </c>
      <c r="B16" s="4" t="s">
        <v>50</v>
      </c>
      <c r="C16" s="1" t="s">
        <v>51</v>
      </c>
      <c r="D16" s="1" t="s">
        <v>52</v>
      </c>
      <c r="F16" s="1" t="s">
        <v>53</v>
      </c>
    </row>
    <row r="17" spans="1:4">
      <c r="A17" t="s">
        <v>54</v>
      </c>
      <c r="B17" s="2" t="s">
        <v>55</v>
      </c>
      <c r="C17" t="s">
        <v>32</v>
      </c>
      <c r="D17" t="s">
        <v>39</v>
      </c>
    </row>
    <row r="18" ht="22.95" spans="1:7">
      <c r="A18" s="3" t="s">
        <v>56</v>
      </c>
      <c r="B18" s="2" t="s">
        <v>57</v>
      </c>
      <c r="C18" t="s">
        <v>32</v>
      </c>
      <c r="D18" t="s">
        <v>39</v>
      </c>
      <c r="G18" t="str">
        <f>_xlfn.DISPIMG("ID_1E1379280C3A48B9A585A5B3D0A9DB37",1)</f>
        <v>=DISPIMG("ID_1E1379280C3A48B9A585A5B3D0A9DB37",1)</v>
      </c>
    </row>
    <row r="19" spans="1:4">
      <c r="A19" t="s">
        <v>58</v>
      </c>
      <c r="B19" s="2" t="s">
        <v>59</v>
      </c>
      <c r="C19" t="s">
        <v>32</v>
      </c>
      <c r="D19" t="s">
        <v>60</v>
      </c>
    </row>
    <row r="20" ht="108" spans="1:7">
      <c r="A20" s="5" t="s">
        <v>61</v>
      </c>
      <c r="B20" s="6" t="s">
        <v>62</v>
      </c>
      <c r="C20" s="7" t="s">
        <v>12</v>
      </c>
      <c r="D20" s="7" t="s">
        <v>13</v>
      </c>
      <c r="E20" s="8" t="s">
        <v>63</v>
      </c>
      <c r="F20" s="8" t="s">
        <v>64</v>
      </c>
      <c r="G20" t="str">
        <f>_xlfn.DISPIMG("ID_73C363364D424B81BBD6E026B456D325",1)</f>
        <v>=DISPIMG("ID_73C363364D424B81BBD6E026B456D325",1)</v>
      </c>
    </row>
    <row r="21" ht="75" spans="1:7">
      <c r="A21" s="5" t="s">
        <v>65</v>
      </c>
      <c r="B21" s="9" t="s">
        <v>66</v>
      </c>
      <c r="C21" s="8" t="s">
        <v>67</v>
      </c>
      <c r="D21" s="8" t="s">
        <v>68</v>
      </c>
      <c r="E21" s="7"/>
      <c r="F21" s="7"/>
      <c r="G21" t="str">
        <f>_xlfn.DISPIMG("ID_0B911B330A1C48FB865720366C80B88F",1)</f>
        <v>=DISPIMG("ID_0B911B330A1C48FB865720366C80B88F",1)</v>
      </c>
    </row>
    <row r="22" ht="51.4" spans="1:7">
      <c r="A22" s="5" t="s">
        <v>69</v>
      </c>
      <c r="B22" s="9" t="s">
        <v>70</v>
      </c>
      <c r="C22" s="8" t="s">
        <v>28</v>
      </c>
      <c r="D22" s="8" t="s">
        <v>29</v>
      </c>
      <c r="E22" s="7"/>
      <c r="F22" s="7"/>
      <c r="G22" t="str">
        <f>_xlfn.DISPIMG("ID_6AD12591A2FA4DB0B9D0CA7A7088C1C6",1)</f>
        <v>=DISPIMG("ID_6AD12591A2FA4DB0B9D0CA7A7088C1C6",1)</v>
      </c>
    </row>
    <row r="23" ht="54" spans="1:7">
      <c r="A23" s="10" t="s">
        <v>71</v>
      </c>
      <c r="B23" s="11" t="s">
        <v>72</v>
      </c>
      <c r="C23" s="12" t="s">
        <v>73</v>
      </c>
      <c r="D23" s="12" t="s">
        <v>74</v>
      </c>
      <c r="E23" s="12" t="s">
        <v>75</v>
      </c>
      <c r="F23" s="12" t="s">
        <v>76</v>
      </c>
      <c r="G23" t="str">
        <f>_xlfn.DISPIMG("ID_9D9D92930D1B4A53B91F387F4A0BC27B",1)</f>
        <v>=DISPIMG("ID_9D9D92930D1B4A53B91F387F4A0BC27B",1)</v>
      </c>
    </row>
    <row r="24" ht="54" spans="1:7">
      <c r="A24" s="10" t="s">
        <v>77</v>
      </c>
      <c r="B24" s="13" t="s">
        <v>78</v>
      </c>
      <c r="C24" s="12" t="s">
        <v>79</v>
      </c>
      <c r="D24" s="12" t="s">
        <v>80</v>
      </c>
      <c r="E24" s="14"/>
      <c r="F24" s="14"/>
      <c r="G24" t="s">
        <v>81</v>
      </c>
    </row>
    <row r="25" ht="94.5" spans="1:6">
      <c r="A25" s="15" t="s">
        <v>82</v>
      </c>
      <c r="B25" s="16" t="s">
        <v>83</v>
      </c>
      <c r="C25" s="15" t="s">
        <v>32</v>
      </c>
      <c r="D25" s="15" t="s">
        <v>84</v>
      </c>
      <c r="E25" s="15"/>
      <c r="F25" s="17" t="s">
        <v>85</v>
      </c>
    </row>
    <row r="26" ht="75" spans="1:7">
      <c r="A26" s="15" t="s">
        <v>86</v>
      </c>
      <c r="B26" s="18" t="s">
        <v>87</v>
      </c>
      <c r="C26" s="15" t="s">
        <v>32</v>
      </c>
      <c r="D26" s="15" t="s">
        <v>84</v>
      </c>
      <c r="E26" s="15"/>
      <c r="F26" s="15"/>
      <c r="G26" t="str">
        <f>_xlfn.DISPIMG("ID_7F37A3FA9A4742CBABC66B6660415372",1)</f>
        <v>=DISPIMG("ID_7F37A3FA9A4742CBABC66B6660415372",1)</v>
      </c>
    </row>
    <row r="27" ht="81" spans="1:7">
      <c r="A27" s="3" t="s">
        <v>88</v>
      </c>
      <c r="B27" s="4" t="s">
        <v>89</v>
      </c>
      <c r="C27" t="s">
        <v>32</v>
      </c>
      <c r="D27" t="s">
        <v>44</v>
      </c>
      <c r="F27" s="1" t="s">
        <v>90</v>
      </c>
      <c r="G27" t="str">
        <f>_xlfn.DISPIMG("ID_FE64530C42D142F1BF0E61AECD733EE7",1)</f>
        <v>=DISPIMG("ID_FE64530C42D142F1BF0E61AECD733EE7",1)</v>
      </c>
    </row>
    <row r="28" ht="75" spans="1:7">
      <c r="A28" s="10" t="s">
        <v>91</v>
      </c>
      <c r="B28" s="19" t="s">
        <v>92</v>
      </c>
      <c r="C28" s="20" t="s">
        <v>93</v>
      </c>
      <c r="D28" s="20" t="s">
        <v>94</v>
      </c>
      <c r="E28" s="21"/>
      <c r="F28" s="21"/>
      <c r="G28" t="str">
        <f>_xlfn.DISPIMG("ID_DF5A89432831499FB3D4534C28509BA2",1)</f>
        <v>=DISPIMG("ID_DF5A89432831499FB3D4534C28509BA2",1)</v>
      </c>
    </row>
    <row r="29" ht="67.5" spans="1:7">
      <c r="A29" s="10" t="s">
        <v>95</v>
      </c>
      <c r="B29" s="22" t="s">
        <v>96</v>
      </c>
      <c r="C29" s="20" t="s">
        <v>97</v>
      </c>
      <c r="D29" s="20" t="s">
        <v>98</v>
      </c>
      <c r="E29" s="21"/>
      <c r="F29" s="21"/>
      <c r="G29" t="s">
        <v>81</v>
      </c>
    </row>
    <row r="30" ht="75" spans="1:7">
      <c r="A30" s="10" t="s">
        <v>99</v>
      </c>
      <c r="B30" s="23" t="s">
        <v>100</v>
      </c>
      <c r="C30" s="24" t="s">
        <v>101</v>
      </c>
      <c r="D30" s="24" t="s">
        <v>102</v>
      </c>
      <c r="E30" s="25"/>
      <c r="F30" s="24" t="s">
        <v>103</v>
      </c>
      <c r="G30" t="str">
        <f>_xlfn.DISPIMG("ID_FA7835D7D3A54C909E9BA444F949C436",1)</f>
        <v>=DISPIMG("ID_FA7835D7D3A54C909E9BA444F949C436",1)</v>
      </c>
    </row>
    <row r="31" ht="75" spans="1:8">
      <c r="A31" s="10" t="s">
        <v>104</v>
      </c>
      <c r="B31" s="26" t="s">
        <v>105</v>
      </c>
      <c r="C31" s="24" t="s">
        <v>67</v>
      </c>
      <c r="D31" s="24" t="s">
        <v>106</v>
      </c>
      <c r="E31" s="25"/>
      <c r="F31" s="25" t="s">
        <v>107</v>
      </c>
      <c r="G31" t="str">
        <f>_xlfn.DISPIMG("ID_8D3047DB45294358B62062E7BAE5FDE5",1)</f>
        <v>=DISPIMG("ID_8D3047DB45294358B62062E7BAE5FDE5",1)</v>
      </c>
      <c r="H31" s="27" t="s">
        <v>108</v>
      </c>
    </row>
    <row r="32" ht="75" spans="1:7">
      <c r="A32" s="10" t="s">
        <v>109</v>
      </c>
      <c r="B32" s="16" t="s">
        <v>110</v>
      </c>
      <c r="C32" s="17" t="s">
        <v>111</v>
      </c>
      <c r="D32" s="17" t="s">
        <v>112</v>
      </c>
      <c r="E32" s="15"/>
      <c r="F32" s="17" t="s">
        <v>113</v>
      </c>
      <c r="G32" t="str">
        <f>_xlfn.DISPIMG("ID_4D05AE4A475747D2B2ACC98327CA25BE",1)</f>
        <v>=DISPIMG("ID_4D05AE4A475747D2B2ACC98327CA25BE",1)</v>
      </c>
    </row>
    <row r="33" ht="75" spans="1:8">
      <c r="A33" s="10" t="s">
        <v>114</v>
      </c>
      <c r="B33" s="18" t="s">
        <v>115</v>
      </c>
      <c r="C33" s="17" t="s">
        <v>116</v>
      </c>
      <c r="D33" s="17" t="s">
        <v>117</v>
      </c>
      <c r="E33" s="15"/>
      <c r="F33" s="15"/>
      <c r="G33" t="str">
        <f>_xlfn.DISPIMG("ID_89EB3F12DE6C4CE1A85340C45599458B",1)</f>
        <v>=DISPIMG("ID_89EB3F12DE6C4CE1A85340C45599458B",1)</v>
      </c>
      <c r="H33" t="s">
        <v>118</v>
      </c>
    </row>
    <row r="34" ht="75" spans="1:7">
      <c r="A34" s="10" t="s">
        <v>119</v>
      </c>
      <c r="B34" s="28" t="s">
        <v>120</v>
      </c>
      <c r="C34" s="29" t="s">
        <v>121</v>
      </c>
      <c r="D34" s="29" t="s">
        <v>122</v>
      </c>
      <c r="E34" s="30"/>
      <c r="F34" s="29" t="s">
        <v>113</v>
      </c>
      <c r="G34" t="str">
        <f>_xlfn.DISPIMG("ID_EF257074F64F49859F5750924D14B69E",1)</f>
        <v>=DISPIMG("ID_EF257074F64F49859F5750924D14B69E",1)</v>
      </c>
    </row>
    <row r="35" ht="75" spans="1:8">
      <c r="A35" s="10" t="s">
        <v>123</v>
      </c>
      <c r="B35" s="31" t="s">
        <v>124</v>
      </c>
      <c r="C35" s="29" t="s">
        <v>125</v>
      </c>
      <c r="D35" s="29" t="s">
        <v>126</v>
      </c>
      <c r="E35" s="30"/>
      <c r="F35" s="30"/>
      <c r="G35" t="str">
        <f>_xlfn.DISPIMG("ID_2A6BB412228B4D9A8E5D92F4561F9EF8",1)</f>
        <v>=DISPIMG("ID_2A6BB412228B4D9A8E5D92F4561F9EF8",1)</v>
      </c>
      <c r="H35" s="27" t="s">
        <v>127</v>
      </c>
    </row>
    <row r="36" ht="81" spans="1:7">
      <c r="A36" s="10" t="s">
        <v>128</v>
      </c>
      <c r="B36" s="32" t="s">
        <v>129</v>
      </c>
      <c r="C36" s="33" t="s">
        <v>130</v>
      </c>
      <c r="D36" s="33" t="s">
        <v>131</v>
      </c>
      <c r="E36" s="34"/>
      <c r="F36" s="33" t="s">
        <v>132</v>
      </c>
      <c r="G36" t="str">
        <f>_xlfn.DISPIMG("ID_787628D9D49A4733AA072A5A2E5B001C",1)</f>
        <v>=DISPIMG("ID_787628D9D49A4733AA072A5A2E5B001C",1)</v>
      </c>
    </row>
    <row r="37" ht="72.85" spans="1:8">
      <c r="A37" s="10" t="s">
        <v>133</v>
      </c>
      <c r="B37" s="35" t="s">
        <v>134</v>
      </c>
      <c r="C37" s="33" t="s">
        <v>67</v>
      </c>
      <c r="D37" s="33" t="s">
        <v>106</v>
      </c>
      <c r="E37" s="34"/>
      <c r="F37" s="34"/>
      <c r="G37" t="str">
        <f>_xlfn.DISPIMG("ID_D963141F10744E0DB8C831B1819F4729",1)</f>
        <v>=DISPIMG("ID_D963141F10744E0DB8C831B1819F4729",1)</v>
      </c>
      <c r="H37" s="27" t="s">
        <v>135</v>
      </c>
    </row>
    <row r="38" ht="75" spans="1:7">
      <c r="A38" s="10" t="s">
        <v>136</v>
      </c>
      <c r="B38" s="11" t="s">
        <v>137</v>
      </c>
      <c r="C38" s="12" t="s">
        <v>51</v>
      </c>
      <c r="D38" s="12" t="s">
        <v>138</v>
      </c>
      <c r="E38" s="14"/>
      <c r="F38" s="12" t="s">
        <v>139</v>
      </c>
      <c r="G38" t="str">
        <f>_xlfn.DISPIMG("ID_8C02149CA9F24AD0BB2BDB7886721C72",1)</f>
        <v>=DISPIMG("ID_8C02149CA9F24AD0BB2BDB7886721C72",1)</v>
      </c>
    </row>
    <row r="39" ht="75" spans="1:8">
      <c r="A39" s="10" t="s">
        <v>140</v>
      </c>
      <c r="B39" s="11" t="s">
        <v>141</v>
      </c>
      <c r="C39" s="12" t="s">
        <v>142</v>
      </c>
      <c r="D39" s="12" t="s">
        <v>143</v>
      </c>
      <c r="E39" s="14"/>
      <c r="F39" s="14"/>
      <c r="G39" t="str">
        <f>_xlfn.DISPIMG("ID_01A319B2FDAD4B07B9075A9FEFE49BBC",1)</f>
        <v>=DISPIMG("ID_01A319B2FDAD4B07B9075A9FEFE49BBC",1)</v>
      </c>
      <c r="H39" s="27" t="s">
        <v>144</v>
      </c>
    </row>
    <row r="40" ht="54" spans="1:6">
      <c r="A40" s="36" t="s">
        <v>145</v>
      </c>
      <c r="B40" s="37" t="s">
        <v>146</v>
      </c>
      <c r="C40" s="38" t="s">
        <v>147</v>
      </c>
      <c r="D40" s="38" t="s">
        <v>148</v>
      </c>
      <c r="E40" s="38" t="s">
        <v>149</v>
      </c>
      <c r="F40" s="38" t="s">
        <v>150</v>
      </c>
    </row>
    <row r="41" ht="75" spans="1:7">
      <c r="A41" s="36" t="s">
        <v>151</v>
      </c>
      <c r="B41" s="37" t="s">
        <v>152</v>
      </c>
      <c r="C41" s="38" t="s">
        <v>153</v>
      </c>
      <c r="D41" s="38" t="s">
        <v>154</v>
      </c>
      <c r="E41" s="39"/>
      <c r="F41" s="39"/>
      <c r="G41" t="str">
        <f>_xlfn.DISPIMG("ID_80D9C2153D644BE1A42902A27A46FFDE",1)</f>
        <v>=DISPIMG("ID_80D9C2153D644BE1A42902A27A46FFDE",1)</v>
      </c>
    </row>
    <row r="42" ht="81" spans="1:7">
      <c r="A42" s="10" t="s">
        <v>155</v>
      </c>
      <c r="B42" s="16" t="s">
        <v>156</v>
      </c>
      <c r="C42" s="17" t="s">
        <v>157</v>
      </c>
      <c r="D42" s="17" t="s">
        <v>158</v>
      </c>
      <c r="E42" s="15"/>
      <c r="F42" s="17" t="s">
        <v>159</v>
      </c>
      <c r="G42" t="str">
        <f>_xlfn.DISPIMG("ID_1ECD771BF2584C148312F622E1A6D0ED",1)</f>
        <v>=DISPIMG("ID_1ECD771BF2584C148312F622E1A6D0ED",1)</v>
      </c>
    </row>
    <row r="43" ht="81" spans="1:7">
      <c r="A43" s="10" t="s">
        <v>160</v>
      </c>
      <c r="B43" s="18" t="s">
        <v>161</v>
      </c>
      <c r="C43" s="17" t="s">
        <v>162</v>
      </c>
      <c r="D43" s="17" t="s">
        <v>163</v>
      </c>
      <c r="E43" s="15"/>
      <c r="F43" s="15"/>
      <c r="G43" t="str">
        <f>_xlfn.DISPIMG("ID_DF00736D11754C9E82EE943A439EF83C",1)</f>
        <v>=DISPIMG("ID_DF00736D11754C9E82EE943A439EF83C",1)</v>
      </c>
    </row>
    <row r="44" ht="81" spans="1:7">
      <c r="A44" s="10" t="s">
        <v>164</v>
      </c>
      <c r="B44" s="28" t="s">
        <v>165</v>
      </c>
      <c r="C44" s="29" t="s">
        <v>166</v>
      </c>
      <c r="D44" s="29" t="s">
        <v>167</v>
      </c>
      <c r="E44" s="30"/>
      <c r="F44" s="29" t="s">
        <v>168</v>
      </c>
      <c r="G44" t="str">
        <f>_xlfn.DISPIMG("ID_9732D1A8F7D44C3A81F6744346CBADB3",1)</f>
        <v>=DISPIMG("ID_9732D1A8F7D44C3A81F6744346CBADB3",1)</v>
      </c>
    </row>
    <row r="45" ht="75" spans="1:7">
      <c r="A45" s="10" t="s">
        <v>169</v>
      </c>
      <c r="B45" s="31" t="s">
        <v>170</v>
      </c>
      <c r="C45" s="29" t="s">
        <v>171</v>
      </c>
      <c r="D45" s="29" t="s">
        <v>172</v>
      </c>
      <c r="E45" s="30"/>
      <c r="F45" s="30"/>
      <c r="G45" t="str">
        <f>_xlfn.DISPIMG("ID_DE07D6178D344019B013243BD74D4595",1)</f>
        <v>=DISPIMG("ID_DE07D6178D344019B013243BD74D4595",1)</v>
      </c>
    </row>
    <row r="46" ht="75" spans="1:7">
      <c r="A46" s="10" t="s">
        <v>173</v>
      </c>
      <c r="B46" s="40" t="s">
        <v>174</v>
      </c>
      <c r="C46" s="41" t="s">
        <v>166</v>
      </c>
      <c r="D46" s="41" t="s">
        <v>167</v>
      </c>
      <c r="E46" s="42"/>
      <c r="F46" s="41" t="s">
        <v>175</v>
      </c>
      <c r="G46" t="str">
        <f>_xlfn.DISPIMG("ID_9B28A5555BF4497EB56BAD9CAB8F6924",1)</f>
        <v>=DISPIMG("ID_9B28A5555BF4497EB56BAD9CAB8F6924",1)</v>
      </c>
    </row>
    <row r="47" ht="75" spans="1:7">
      <c r="A47" s="10" t="s">
        <v>176</v>
      </c>
      <c r="B47" s="43" t="s">
        <v>177</v>
      </c>
      <c r="C47" s="41" t="s">
        <v>171</v>
      </c>
      <c r="D47" s="41" t="s">
        <v>172</v>
      </c>
      <c r="E47" s="42"/>
      <c r="F47" s="42"/>
      <c r="G47" t="str">
        <f>_xlfn.DISPIMG("ID_208C3C903DBD406CBB2B28112AEC8116",1)</f>
        <v>=DISPIMG("ID_208C3C903DBD406CBB2B28112AEC8116",1)</v>
      </c>
    </row>
    <row r="48" ht="75" spans="1:7">
      <c r="A48" s="10" t="s">
        <v>178</v>
      </c>
      <c r="B48" s="11" t="s">
        <v>179</v>
      </c>
      <c r="C48" s="12" t="s">
        <v>93</v>
      </c>
      <c r="D48" s="12" t="s">
        <v>94</v>
      </c>
      <c r="E48" s="14"/>
      <c r="F48" s="14"/>
      <c r="G48" t="str">
        <f>_xlfn.DISPIMG("ID_B9EE7E6FA37D464484FE18178FC244B0",1)</f>
        <v>=DISPIMG("ID_B9EE7E6FA37D464484FE18178FC244B0",1)</v>
      </c>
    </row>
    <row r="49" ht="75" spans="1:7">
      <c r="A49" s="10" t="s">
        <v>178</v>
      </c>
      <c r="B49" s="13" t="s">
        <v>180</v>
      </c>
      <c r="C49" s="12" t="s">
        <v>97</v>
      </c>
      <c r="D49" s="12" t="s">
        <v>98</v>
      </c>
      <c r="E49" s="14"/>
      <c r="F49" s="14"/>
      <c r="G49" t="str">
        <f>_xlfn.DISPIMG("ID_DEDFEFC105C64C10895F152CE21F531A",1)</f>
        <v>=DISPIMG("ID_DEDFEFC105C64C10895F152CE21F531A",1)</v>
      </c>
    </row>
    <row r="50" ht="94.5" spans="1:7">
      <c r="A50" s="10" t="s">
        <v>181</v>
      </c>
      <c r="B50" s="19" t="s">
        <v>182</v>
      </c>
      <c r="C50" s="20" t="s">
        <v>51</v>
      </c>
      <c r="D50" s="20" t="s">
        <v>52</v>
      </c>
      <c r="E50" s="21"/>
      <c r="F50" s="20" t="s">
        <v>183</v>
      </c>
      <c r="G50" t="str">
        <f>_xlfn.DISPIMG("ID_875DA888CD5846739F89483ED54ED1A1",1)</f>
        <v>=DISPIMG("ID_875DA888CD5846739F89483ED54ED1A1",1)</v>
      </c>
    </row>
    <row r="51" ht="54" spans="1:7">
      <c r="A51" s="10" t="s">
        <v>181</v>
      </c>
      <c r="B51" s="22" t="s">
        <v>184</v>
      </c>
      <c r="C51" s="20" t="s">
        <v>142</v>
      </c>
      <c r="D51" s="20" t="s">
        <v>185</v>
      </c>
      <c r="E51" s="21"/>
      <c r="F51" s="21"/>
      <c r="G51" t="str">
        <f>_xlfn.DISPIMG("ID_2273B4E28AB24D56AF093D8DF605D164",1)</f>
        <v>=DISPIMG("ID_2273B4E28AB24D56AF093D8DF605D164",1)</v>
      </c>
    </row>
    <row r="52" ht="67.5" spans="1:8">
      <c r="A52" s="3" t="s">
        <v>186</v>
      </c>
      <c r="B52" s="4" t="s">
        <v>187</v>
      </c>
      <c r="C52" s="1" t="s">
        <v>188</v>
      </c>
      <c r="D52" s="1" t="s">
        <v>189</v>
      </c>
      <c r="F52" s="1" t="s">
        <v>190</v>
      </c>
      <c r="G52" t="str">
        <f>_xlfn.DISPIMG("ID_26005CBF733C43E98BCB152F489A935F",1)</f>
        <v>=DISPIMG("ID_26005CBF733C43E98BCB152F489A935F",1)</v>
      </c>
      <c r="H52" t="s">
        <v>191</v>
      </c>
    </row>
    <row r="54" ht="94.5" spans="1:9">
      <c r="A54" s="3" t="s">
        <v>192</v>
      </c>
      <c r="B54" s="4" t="s">
        <v>193</v>
      </c>
      <c r="C54" s="1" t="s">
        <v>194</v>
      </c>
      <c r="D54" s="1" t="s">
        <v>195</v>
      </c>
      <c r="F54" s="1" t="s">
        <v>196</v>
      </c>
      <c r="G54" t="str">
        <f>_xlfn.DISPIMG("ID_985ECF46E7134FACB13E569A82E4467D",1)</f>
        <v>=DISPIMG("ID_985ECF46E7134FACB13E569A82E4467D",1)</v>
      </c>
      <c r="H54" t="s">
        <v>197</v>
      </c>
      <c r="I54" s="1" t="s">
        <v>198</v>
      </c>
    </row>
    <row r="56" ht="81" spans="1:9">
      <c r="A56" s="3" t="s">
        <v>199</v>
      </c>
      <c r="B56" s="4" t="s">
        <v>200</v>
      </c>
      <c r="C56" s="1" t="s">
        <v>194</v>
      </c>
      <c r="D56" s="1" t="s">
        <v>195</v>
      </c>
      <c r="F56" s="1" t="s">
        <v>201</v>
      </c>
      <c r="G56" t="str">
        <f>_xlfn.DISPIMG("ID_D28D7D271DB34631BBA78DBBA23BF241",1)</f>
        <v>=DISPIMG("ID_D28D7D271DB34631BBA78DBBA23BF241",1)</v>
      </c>
      <c r="H56" t="s">
        <v>202</v>
      </c>
      <c r="I56" s="1" t="s">
        <v>203</v>
      </c>
    </row>
    <row r="58" ht="81" spans="1:8">
      <c r="A58" s="3" t="s">
        <v>204</v>
      </c>
      <c r="B58" s="4" t="s">
        <v>205</v>
      </c>
      <c r="C58" s="1" t="s">
        <v>206</v>
      </c>
      <c r="D58" s="1" t="s">
        <v>207</v>
      </c>
      <c r="F58" s="1" t="s">
        <v>208</v>
      </c>
      <c r="G58" t="str">
        <f>_xlfn.DISPIMG("ID_1DBCC2BE9A544742AAB9206A74A31A34",1)</f>
        <v>=DISPIMG("ID_1DBCC2BE9A544742AAB9206A74A31A34",1)</v>
      </c>
      <c r="H58" t="s">
        <v>209</v>
      </c>
    </row>
  </sheetData>
  <hyperlinks>
    <hyperlink ref="B20" r:id="rId1" display="https://www.jx3api.com/app/demon" tooltip="https://www.jx3api.com/app/demon"/>
    <hyperlink ref="B21" r:id="rId2" display="https://www.jx3api.com/cloud/demon"/>
    <hyperlink ref="B22" r:id="rId3" display="https://www.jx3api.com/cloud/server_demon"/>
    <hyperlink ref="B2" r:id="rId4" display="https://www.jx3api.com/app/daily"/>
    <hyperlink ref="B7" r:id="rId5" display="https://www.jx3api.com/app/calculate"/>
    <hyperlink ref="B8" r:id="rId6" display="https://www.jx3api.com/cloud/calculate"/>
    <hyperlink ref="B3" r:id="rId7" display="https://www.jx3api.com/app/check"/>
    <hyperlink ref="B23" r:id="rId8" display="https://www.jx3api.com/app/flower?server=乾坤一掷" tooltip="https://www.jx3api.com/app/flower?server=乾坤一掷"/>
    <hyperlink ref="B24" r:id="rId9" display="https://www.jx3api.com/cloud/flower"/>
    <hyperlink ref="B9" r:id="rId10" display="https://www.jx3api.com/app/furniture"/>
    <hyperlink ref="B10" r:id="rId11" display="https://www.jx3api.com/app/travel"/>
    <hyperlink ref="B11" r:id="rId12" display="https://www.jx3api.com/app/heighten"/>
    <hyperlink ref="B12" r:id="rId13" display="https://www.jx3api.com/app/equip"/>
    <hyperlink ref="B17" r:id="rId14" display="https://www.jx3api.com/app/macro"/>
    <hyperlink ref="B4" r:id="rId15" display="https://www.jx3api.com/app/news"/>
    <hyperlink ref="B5" r:id="rId16" display="https://www.jx3api.com/app/announce"/>
    <hyperlink ref="B18" r:id="rId17" display="https://www.jx3api.com/app/matrix"/>
    <hyperlink ref="B25" r:id="rId18" display="https://www.jx3api.com/next/price?token=feed82ddba374b629a&amp;name=一代金" tooltip="https://www.jx3api.com/next/price?token=feed82ddba374b629a&amp;name=一代金"/>
    <hyperlink ref="B26" r:id="rId19" display="https://www.jx3api.com/cloud/price"/>
    <hyperlink ref="B19" r:id="rId20" display="https://www.jx3api.com/app/horse"/>
    <hyperlink ref="B27" r:id="rId21" display="https://www.jx3api.com/app/require?name=三山四海" tooltip="https://www.jx3api.com/app/require?name=三山四海"/>
    <hyperlink ref="B13" r:id="rId22" display="https://www.jx3api.com/next/strategy" tooltip="https://www.jx3api.com/next/strategy"/>
    <hyperlink ref="B28" r:id="rId23" display="https://www.jx3api.com/next/serendipity?token=feed82ddba374b629a&amp;ticket=aaea521c81c643fc93d4cd59d94d2ec6:le120591:kingsoft::MGM1NGtrd2p1Z2pqcmxjdQ==&amp;server=乾坤一掷&amp;name=林林" tooltip="https://www.jx3api.com/next/serendipity?token=feed82ddba374b629a&amp;ticket=aaea521c81c643fc93d4cd59d94d2ec6:le120591:kingsoft::MGM1NGtrd2p1Z2pqcmxjdQ==&amp;server=乾坤一掷&amp;name=林林"/>
    <hyperlink ref="B30" r:id="rId24" display="https://www.jx3api.com/next/collect?token=feed82ddba374b629a&amp;server=乾坤一掷" tooltip="https://www.jx3api.com/next/collect?token=feed82ddba374b629a&amp;server=乾坤一掷"/>
    <hyperlink ref="B34" r:id="rId25" display="https://www.jx3api.com/next/statistical?token=feed82ddba374b629a&amp;server=乾坤一掷&amp;serendipity=天涯无归" tooltip="https://www.jx3api.com/next/statistical?token=feed82ddba374b629a&amp;server=乾坤一掷&amp;serendipity=天涯无归"/>
    <hyperlink ref="B32" r:id="rId26" display="https://www.jx3api.com/server/statistical?token=feed82ddba374b629a&amp;serendipity=天涯无归" tooltip="https://www.jx3api.com/server/statistical?token=feed82ddba374b629a&amp;serendipity=天涯无归"/>
    <hyperlink ref="B38" r:id="rId27" display="https://www.jx3api.com/next/fall?token=feed82ddba374b629a&amp;server=乾坤一掷&amp;name=灵虫石像" tooltip="https://www.jx3api.com/next/fall?token=feed82ddba374b629a&amp;server=乾坤一掷&amp;name=灵虫石像"/>
    <hyperlink ref="B36" r:id="rId28" display="https://www.jx3api.com/next/sum?token=feed82ddba374b629a&amp;server=乾坤一掷" tooltip="https://www.jx3api.com/next/sum?token=feed82ddba374b629a&amp;server=乾坤一掷"/>
    <hyperlink ref="B40" r:id="rId29" display="https://www.jx3api.com/next/seniority?token=feed82ddba374b629a&amp;ticket=aaea521c81c643fc93d4cd59d94d2ec6:le120591:kingsoft::MGM1NGtrd2p1Z2pqcmxjdQ==&amp;server=乾坤一掷" tooltip="https://www.jx3api.com/next/seniority?token=feed82ddba374b629a&amp;ticket=aaea521c81c643fc93d4cd59d94d2ec6:le120591:kingsoft::MGM1NGtrd2p1Z2pqcmxjdQ==&amp;server=乾坤一掷"/>
    <hyperlink ref="B42" r:id="rId30" display="https://www.jx3api.com/next/arena?token=feed82ddba374b629a&amp;ticket=aaea521c81c643fc93d4cd59d94d2ec6:le120591:kingsoft::MGM1NGtrd2p1Z2pqcmxjdQ==&amp;server=乾坤一掷&amp;name=归海游龙&amp;match=33" tooltip="https://www.jx3api.com/next/arena?token=feed82ddba374b629a&amp;ticket=aaea521c81c643fc93d4cd59d94d2ec6:le120591:kingsoft::MGM1NGtrd2p1Z2pqcmxjdQ==&amp;server=乾坤一掷&amp;name=归海游龙&amp;match=33"/>
    <hyperlink ref="B44" r:id="rId31" display="https://www.jx3api.com/next/awesome?token=feed82ddba374b629a&amp;ticket=aaea521c81c643fc93d4cd59d94d2ec6:le120591:kingsoft::MGM1NGtrd2p1Z2pqcmxjdQ==&amp;match=33" tooltip="https://www.jx3api.com/next/awesome?token=feed82ddba374b629a&amp;ticket=aaea521c81c643fc93d4cd59d94d2ec6:le120591:kingsoft::MGM1NGtrd2p1Z2pqcmxjdQ==&amp;match=33"/>
    <hyperlink ref="B46" r:id="rId32" display="https://www.jx3api.com/next/schools?token=feed82ddba374b629a&amp;ticket=aaea521c81c643fc93d4cd59d94d2ec6:le120591:kingsoft::MGM1NGtrd2p1Z2pqcmxjdQ==&amp;match=33" tooltip="https://www.jx3api.com/next/schools?token=feed82ddba374b629a&amp;ticket=aaea521c81c643fc93d4cd59d94d2ec6:le120591:kingsoft::MGM1NGtrd2p1Z2pqcmxjdQ==&amp;match=33"/>
    <hyperlink ref="B16" r:id="rId33" display="https://www.jx3api.com/role/roleInfo?token=feed82ddba374b629a&amp;server=乾坤一掷&amp;name=懒小五" tooltip="https://www.jx3api.com/role/roleInfo?token=feed82ddba374b629a&amp;server=乾坤一掷&amp;name=懒小五"/>
    <hyperlink ref="B48" r:id="rId34" display="https://www.jx3api.com/role/attribute?token=feed82ddba374b629a&amp;ticket=aaea521c81c643fc93d4cd59d94d2ec6:le120591:kingsoft::MGM1NGtrd2p1Z2pqcmxjdQ==&amp;server=乾坤一掷&amp;name=懒小五" tooltip="https://www.jx3api.com/role/attribute?token=feed82ddba374b629a&amp;ticket=aaea521c81c643fc93d4cd59d94d2ec6:le120591:kingsoft::MGM1NGtrd2p1Z2pqcmxjdQ==&amp;server=乾坤一掷&amp;name=懒小五"/>
    <hyperlink ref="B50" r:id="rId35" display="https://www.jx3api.com/role/firework" tooltip="https://www.jx3api.com/role/firework"/>
    <hyperlink ref="B52" r:id="rId36" display="https://www.jx3api.com/next/recruit?token=feed82ddba374b629a&amp;server=乾坤一掷&amp;keyword=名剑" tooltip="https://www.jx3api.com/next/recruit?token=feed82ddba374b629a&amp;server=乾坤一掷&amp;keyword=名剑"/>
    <hyperlink ref="B54" r:id="rId37" display="https://www.jx3api.com/rank/role?token=feed82ddba374b629a&amp;server=乾坤一掷&amp;type=名师五十强" tooltip="https://www.jx3api.com/rank/role?token=feed82ddba374b629a&amp;server=乾坤一掷&amp;type=名师五十强"/>
    <hyperlink ref="B56" r:id="rId38" display="https://www.jx3api.com/rank/faction?token=feed82ddba374b629a&amp;server=乾坤一掷&amp;type=神兵宝甲五十强" tooltip="https://www.jx3api.com/rank/faction?token=feed82ddba374b629a&amp;server=乾坤一掷&amp;type=神兵宝甲五十强"/>
    <hyperlink ref="B58" r:id="rId39" display="https://www.jx3api.com/rank/trials?token=feed82ddba374b629a&amp;server=乾坤一掷&amp;school=万花" tooltip="https://www.jx3api.com/rank/trials?token=feed82ddba374b629a&amp;server=乾坤一掷&amp;school=万花"/>
    <hyperlink ref="B14" r:id="rId40" display="https://www.jx3api.com/transmit/chat"/>
    <hyperlink ref="B15" r:id="rId41" display="https://www.jx3api.com/transmit/alitts"/>
    <hyperlink ref="B29" r:id="rId42" display="https://www.jx3api.com/cloud/serendipity"/>
    <hyperlink ref="B35" r:id="rId43" display="https://www.jx3api.com/cloud/statistical"/>
    <hyperlink ref="B31" r:id="rId44" display="https://www.jx3api.com/cloud/collect"/>
    <hyperlink ref="B33" r:id="rId45" display="https://www.jx3api.com/cloud/server_serendipity"/>
    <hyperlink ref="B41" r:id="rId46" display="https://www.jx3api.com/cloud/seniority" tooltip="https://www.jx3api.com/cloud/seniority"/>
    <hyperlink ref="B49" r:id="rId47" display="https://www.jx3api.com/cloud/attribute"/>
    <hyperlink ref="B43" r:id="rId48" display="https://www.jx3api.com/cloud/arena" tooltip="https://www.jx3api.com/cloud/arena"/>
    <hyperlink ref="B45" r:id="rId49" display="https://www.jx3api.com/cloud/awesome"/>
    <hyperlink ref="B47" r:id="rId50" display="https://www.jx3api.com/cloud/schools"/>
    <hyperlink ref="B39" r:id="rId51" display="https://www.jx3api.com/cloud/fall"/>
    <hyperlink ref="B37" r:id="rId52" display="https://www.jx3api.com/cloud/sum"/>
    <hyperlink ref="B51" r:id="rId53" display="https://www.jx3api.com/cloud/firework"/>
    <hyperlink ref="B6" r:id="rId54" display="https://www.jx3api.com/cloud/content"/>
  </hyperlink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2022-08-19T02:58:00Z</dcterms:created>
  <dcterms:modified xsi:type="dcterms:W3CDTF">2022-09-15T16:19:28Z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C7A12D3D6EAE46B6922E721912AF1E85</vt:lpwstr>
  </property>
  <property fmtid="{D5CDD505-2E9C-101B-9397-08002B2CF9AE}" pid="3" name="KSOProductBuildVer">
    <vt:lpwstr>2052-11.1.0.12358</vt:lpwstr>
  </property>
</Properties>
</file>